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EFEF452F-292F-4D89-AABD-D417FD52AD23}" xr6:coauthVersionLast="47" xr6:coauthVersionMax="47" xr10:uidLastSave="{00000000-0000-0000-0000-000000000000}"/>
  <bookViews>
    <workbookView xWindow="-108" yWindow="-108" windowWidth="23256" windowHeight="12456" tabRatio="915" firstSheet="3" activeTab="9" xr2:uid="{00000000-000D-0000-FFFF-FFFF00000000}"/>
  </bookViews>
  <sheets>
    <sheet name="Legal Classification" sheetId="28" r:id="rId1"/>
    <sheet name="Comparison by Classification in" sheetId="4" r:id="rId2"/>
    <sheet name="by action taken " sheetId="27" r:id="rId3"/>
    <sheet name="Suspects " sheetId="31" r:id="rId4"/>
    <sheet name="Number of Cases in Governorates" sheetId="1" r:id="rId5"/>
    <sheet name="Reporting Institution" sheetId="2" r:id="rId6"/>
    <sheet name="Top Ten Crimes" sheetId="3" r:id="rId7"/>
    <sheet name="Technological Development" sheetId="23" r:id="rId8"/>
    <sheet name="Comparison by Classification i1" sheetId="29" r:id="rId9"/>
    <sheet name="Implementation" sheetId="26" r:id="rId10"/>
  </sheets>
  <definedNames>
    <definedName name="_xlnm.Print_Titles" localSheetId="2">'by action taken '!$8:$8</definedName>
    <definedName name="_xlnm.Print_Titles" localSheetId="5">'Reporting Institution'!$6:$7</definedName>
    <definedName name="_xlnm.Print_Titles" localSheetId="6">'Top Ten Crimes'!$2:$2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3" l="1"/>
  <c r="G9" i="31" l="1"/>
  <c r="G11" i="31" s="1"/>
  <c r="G12" i="31" s="1"/>
  <c r="D9" i="31"/>
  <c r="H18" i="31"/>
  <c r="F18" i="31"/>
  <c r="D18" i="31"/>
  <c r="B18" i="31"/>
  <c r="I11" i="31"/>
  <c r="I12" i="31" s="1"/>
  <c r="F11" i="31"/>
  <c r="F12" i="31" s="1"/>
  <c r="E11" i="31"/>
  <c r="E12" i="31" s="1"/>
  <c r="C11" i="31"/>
  <c r="C12" i="31" s="1"/>
  <c r="B11" i="31"/>
  <c r="B12" i="31" s="1"/>
  <c r="H10" i="31"/>
  <c r="B19" i="31" l="1"/>
  <c r="H9" i="31"/>
  <c r="H11" i="31" s="1"/>
  <c r="H12" i="31" s="1"/>
  <c r="F19" i="31"/>
  <c r="J17" i="31" s="1"/>
  <c r="F20" i="31" s="1"/>
  <c r="D11" i="31"/>
  <c r="D12" i="31" s="1"/>
  <c r="B20" i="31" l="1"/>
  <c r="F7" i="29" l="1"/>
  <c r="E7" i="29"/>
  <c r="D7" i="29"/>
  <c r="C7" i="29"/>
  <c r="B7" i="29"/>
  <c r="G6" i="29"/>
  <c r="E5" i="4"/>
  <c r="E4" i="28"/>
  <c r="C5" i="28" s="1"/>
  <c r="H9" i="27"/>
  <c r="G10" i="27" s="1"/>
  <c r="G7" i="29" l="1"/>
  <c r="D5" i="28"/>
  <c r="E5" i="28"/>
  <c r="B5" i="28"/>
  <c r="D10" i="27"/>
  <c r="E10" i="27"/>
  <c r="F10" i="27"/>
  <c r="I9" i="27" l="1"/>
  <c r="C7" i="26"/>
  <c r="C8" i="26" s="1"/>
  <c r="B7" i="26"/>
  <c r="B8" i="26" s="1"/>
  <c r="D6" i="26"/>
  <c r="D5" i="26"/>
  <c r="E5" i="26" s="1"/>
  <c r="D7" i="26" l="1"/>
  <c r="D8" i="26" s="1"/>
  <c r="E6" i="26"/>
  <c r="E11" i="23" l="1"/>
  <c r="E12" i="23"/>
  <c r="E10" i="23"/>
  <c r="E5" i="23"/>
  <c r="E4" i="23"/>
  <c r="B14" i="1" l="1"/>
  <c r="C7" i="1" s="1"/>
  <c r="C14" i="1" l="1"/>
  <c r="C6" i="1"/>
  <c r="C13" i="1"/>
  <c r="C9" i="1"/>
  <c r="C5" i="1"/>
  <c r="C12" i="1"/>
  <c r="C8" i="1"/>
  <c r="C4" i="1"/>
  <c r="C10" i="1"/>
  <c r="C3" i="1"/>
  <c r="C11" i="1"/>
  <c r="E6" i="4" l="1"/>
  <c r="C6" i="23" l="1"/>
  <c r="E6" i="23" s="1"/>
  <c r="C7" i="4" l="1"/>
  <c r="D7" i="4"/>
  <c r="B7" i="4"/>
  <c r="C14" i="2" l="1"/>
  <c r="B6" i="23" l="1"/>
  <c r="C14" i="3"/>
  <c r="D5" i="3" s="1"/>
  <c r="D12" i="3" l="1"/>
  <c r="D4" i="3"/>
  <c r="D7" i="3"/>
  <c r="D14" i="3"/>
  <c r="D10" i="3"/>
  <c r="D6" i="3"/>
  <c r="D8" i="3"/>
  <c r="D3" i="3"/>
  <c r="D11" i="3"/>
  <c r="D13" i="3"/>
  <c r="D9" i="3"/>
  <c r="E7" i="4" l="1"/>
  <c r="D11" i="2" l="1"/>
  <c r="D9" i="2" l="1"/>
  <c r="D13" i="2"/>
  <c r="D10" i="2"/>
  <c r="D12" i="2"/>
  <c r="D14" i="2"/>
  <c r="D8" i="2"/>
</calcChain>
</file>

<file path=xl/sharedStrings.xml><?xml version="1.0" encoding="utf-8"?>
<sst xmlns="http://schemas.openxmlformats.org/spreadsheetml/2006/main" count="146" uniqueCount="146">
  <si>
    <r>
      <rPr>
        <sz val="14"/>
        <color theme="1"/>
        <rFont val="Sakkal Majalla"/>
      </rPr>
      <t>Governorate</t>
    </r>
  </si>
  <si>
    <r>
      <rPr>
        <sz val="14"/>
        <color theme="1"/>
        <rFont val="Sakkal Majalla"/>
      </rPr>
      <t>Total</t>
    </r>
  </si>
  <si>
    <r>
      <rPr>
        <sz val="14"/>
        <color theme="1"/>
        <rFont val="Sakkal Majalla"/>
      </rPr>
      <t>Muscat Governorate</t>
    </r>
  </si>
  <si>
    <r>
      <rPr>
        <sz val="14"/>
        <color theme="1"/>
        <rFont val="Sakkal Majalla"/>
      </rPr>
      <t>North Batinah Governorate</t>
    </r>
  </si>
  <si>
    <r>
      <rPr>
        <sz val="14"/>
        <color theme="1"/>
        <rFont val="Sakkal Majalla"/>
      </rPr>
      <t>Dhofar Governorate</t>
    </r>
  </si>
  <si>
    <r>
      <rPr>
        <sz val="14"/>
        <color theme="1"/>
        <rFont val="Sakkal Majalla"/>
      </rPr>
      <t>South Batinah Governorate</t>
    </r>
  </si>
  <si>
    <r>
      <rPr>
        <sz val="14"/>
        <color theme="1"/>
        <rFont val="Sakkal Majalla"/>
      </rPr>
      <t>Dakhiliyah Governorate</t>
    </r>
  </si>
  <si>
    <r>
      <rPr>
        <sz val="14"/>
        <color theme="1"/>
        <rFont val="Sakkal Majalla"/>
      </rPr>
      <t>North Sharqiyah Governorate</t>
    </r>
  </si>
  <si>
    <r>
      <rPr>
        <sz val="14"/>
        <color theme="1"/>
        <rFont val="Sakkal Majalla"/>
      </rPr>
      <t>South Sharqiyah Governorate</t>
    </r>
  </si>
  <si>
    <r>
      <rPr>
        <sz val="14"/>
        <color theme="1"/>
        <rFont val="Sakkal Majalla"/>
      </rPr>
      <t>Dhahirah Governorate</t>
    </r>
  </si>
  <si>
    <r>
      <rPr>
        <sz val="14"/>
        <color theme="1"/>
        <rFont val="Sakkal Majalla"/>
      </rPr>
      <t>Buraimi Governorate</t>
    </r>
  </si>
  <si>
    <r>
      <rPr>
        <sz val="14"/>
        <color theme="1"/>
        <rFont val="Sakkal Majalla"/>
      </rPr>
      <t>Wusta Governorate</t>
    </r>
  </si>
  <si>
    <r>
      <rPr>
        <sz val="14"/>
        <color theme="1"/>
        <rFont val="Sakkal Majalla"/>
      </rPr>
      <t>Musandam Governorate</t>
    </r>
  </si>
  <si>
    <r>
      <rPr>
        <sz val="14"/>
        <color theme="1"/>
        <rFont val="Sakkal Majalla"/>
      </rPr>
      <t>Percentage (%)</t>
    </r>
  </si>
  <si>
    <r>
      <rPr>
        <b/>
        <sz val="16"/>
        <rFont val="Arial"/>
        <family val="2"/>
      </rPr>
      <t>Sr.</t>
    </r>
  </si>
  <si>
    <r>
      <rPr>
        <b/>
        <sz val="16"/>
        <rFont val="Arial"/>
        <family val="2"/>
      </rPr>
      <t>Reporting Institution</t>
    </r>
  </si>
  <si>
    <r>
      <rPr>
        <b/>
        <sz val="16"/>
        <rFont val="Arial"/>
        <family val="2"/>
      </rPr>
      <t>Royal Oman Police</t>
    </r>
  </si>
  <si>
    <r>
      <rPr>
        <b/>
        <sz val="16"/>
        <rFont val="Arial"/>
        <family val="2"/>
      </rPr>
      <t>Consumer Protection Authority</t>
    </r>
  </si>
  <si>
    <r>
      <rPr>
        <b/>
        <sz val="16"/>
        <rFont val="Arial"/>
        <family val="2"/>
      </rPr>
      <t>Ministry of the Interior</t>
    </r>
  </si>
  <si>
    <r>
      <rPr>
        <b/>
        <sz val="12"/>
        <color indexed="8"/>
        <rFont val="Sakkal Majalla"/>
      </rPr>
      <t>Crime Type</t>
    </r>
  </si>
  <si>
    <r>
      <rPr>
        <b/>
        <sz val="14"/>
        <color indexed="8"/>
        <rFont val="Sakkal Majalla"/>
      </rPr>
      <t>1</t>
    </r>
  </si>
  <si>
    <r>
      <rPr>
        <sz val="14"/>
        <color indexed="8"/>
        <rFont val="Sakkal Majalla"/>
      </rPr>
      <t>Cheque-Related Offences</t>
    </r>
  </si>
  <si>
    <r>
      <rPr>
        <b/>
        <sz val="14"/>
        <color indexed="8"/>
        <rFont val="Sakkal Majalla"/>
      </rPr>
      <t>2</t>
    </r>
  </si>
  <si>
    <r>
      <rPr>
        <b/>
        <sz val="14"/>
        <color indexed="8"/>
        <rFont val="Sakkal Majalla"/>
      </rPr>
      <t>3</t>
    </r>
  </si>
  <si>
    <r>
      <rPr>
        <b/>
        <sz val="14"/>
        <color indexed="8"/>
        <rFont val="Sakkal Majalla"/>
      </rPr>
      <t>4</t>
    </r>
  </si>
  <si>
    <r>
      <rPr>
        <b/>
        <sz val="14"/>
        <color indexed="8"/>
        <rFont val="Sakkal Majalla"/>
      </rPr>
      <t>5</t>
    </r>
  </si>
  <si>
    <r>
      <rPr>
        <b/>
        <sz val="14"/>
        <color indexed="8"/>
        <rFont val="Sakkal Majalla"/>
      </rPr>
      <t>6</t>
    </r>
  </si>
  <si>
    <r>
      <rPr>
        <b/>
        <sz val="14"/>
        <color indexed="8"/>
        <rFont val="Sakkal Majalla"/>
      </rPr>
      <t>7</t>
    </r>
  </si>
  <si>
    <r>
      <rPr>
        <b/>
        <sz val="14"/>
        <color indexed="8"/>
        <rFont val="Sakkal Majalla"/>
      </rPr>
      <t>8</t>
    </r>
  </si>
  <si>
    <r>
      <rPr>
        <b/>
        <sz val="14"/>
        <color indexed="8"/>
        <rFont val="Sakkal Majalla"/>
      </rPr>
      <t>9</t>
    </r>
  </si>
  <si>
    <r>
      <rPr>
        <b/>
        <sz val="14"/>
        <color indexed="8"/>
        <rFont val="Sakkal Majalla"/>
      </rPr>
      <t>10</t>
    </r>
  </si>
  <si>
    <r>
      <rPr>
        <b/>
        <sz val="14"/>
        <color indexed="8"/>
        <rFont val="Sakkal Majalla"/>
      </rPr>
      <t>Other criminal offences</t>
    </r>
  </si>
  <si>
    <r>
      <rPr>
        <sz val="14"/>
        <color theme="1"/>
        <rFont val="Calibri"/>
        <family val="2"/>
        <charset val="178"/>
        <scheme val="minor"/>
      </rPr>
      <t>Percentage of change</t>
    </r>
  </si>
  <si>
    <r>
      <rPr>
        <b/>
        <sz val="18"/>
        <rFont val="Calibri"/>
        <family val="2"/>
        <scheme val="minor"/>
      </rPr>
      <t>Administrative Complaints</t>
    </r>
    <r>
      <rPr>
        <sz val="18"/>
        <rFont val="Calibri"/>
        <family val="2"/>
        <scheme val="minor"/>
      </rPr>
      <t xml:space="preserve">
</t>
    </r>
  </si>
  <si>
    <r>
      <rPr>
        <b/>
        <sz val="18"/>
        <rFont val="Calibri"/>
        <family val="2"/>
        <scheme val="minor"/>
      </rPr>
      <t>Violations</t>
    </r>
    <r>
      <rPr>
        <sz val="18"/>
        <rFont val="Calibri"/>
        <family val="2"/>
        <scheme val="minor"/>
      </rPr>
      <t xml:space="preserve">
</t>
    </r>
  </si>
  <si>
    <r>
      <rPr>
        <b/>
        <sz val="18"/>
        <rFont val="Calibri"/>
        <family val="2"/>
        <scheme val="minor"/>
      </rPr>
      <t>Misdemeanors</t>
    </r>
    <r>
      <rPr>
        <sz val="18"/>
        <rFont val="Calibri"/>
        <family val="2"/>
        <scheme val="minor"/>
      </rPr>
      <t xml:space="preserve">
</t>
    </r>
  </si>
  <si>
    <r>
      <rPr>
        <b/>
        <sz val="18"/>
        <rFont val="Calibri"/>
        <family val="2"/>
        <scheme val="minor"/>
      </rPr>
      <t xml:space="preserve"> Felonies</t>
    </r>
    <r>
      <rPr>
        <sz val="18"/>
        <rFont val="Calibri"/>
        <family val="2"/>
        <scheme val="minor"/>
      </rPr>
      <t xml:space="preserve">
</t>
    </r>
  </si>
  <si>
    <r>
      <rPr>
        <b/>
        <sz val="18"/>
        <rFont val="Calibri"/>
        <family val="2"/>
        <scheme val="minor"/>
      </rPr>
      <t>Acts of God</t>
    </r>
    <r>
      <rPr>
        <sz val="18"/>
        <rFont val="Calibri"/>
        <family val="2"/>
        <scheme val="minor"/>
      </rPr>
      <t xml:space="preserve">
</t>
    </r>
  </si>
  <si>
    <r>
      <rPr>
        <b/>
        <sz val="18"/>
        <rFont val="Calibri"/>
        <family val="2"/>
        <scheme val="minor"/>
      </rPr>
      <t>Total Cases</t>
    </r>
    <r>
      <rPr>
        <sz val="18"/>
        <rFont val="Calibri"/>
        <family val="2"/>
        <scheme val="minor"/>
      </rPr>
      <t xml:space="preserve">
</t>
    </r>
  </si>
  <si>
    <r>
      <rPr>
        <b/>
        <sz val="18"/>
        <rFont val="Calibri"/>
        <family val="2"/>
        <scheme val="minor"/>
      </rPr>
      <t xml:space="preserve">Year </t>
    </r>
    <r>
      <rPr>
        <sz val="18"/>
        <rFont val="Calibri"/>
        <family val="2"/>
        <scheme val="minor"/>
      </rPr>
      <t xml:space="preserve">
</t>
    </r>
    <r>
      <rPr>
        <b/>
        <sz val="18"/>
        <rFont val="Arial"/>
        <family val="2"/>
      </rPr>
      <t xml:space="preserve"> </t>
    </r>
  </si>
  <si>
    <r>
      <rPr>
        <sz val="11"/>
        <color theme="1"/>
        <rFont val="Calibri"/>
        <family val="2"/>
        <charset val="178"/>
        <scheme val="minor"/>
      </rPr>
      <t>Ratio</t>
    </r>
  </si>
  <si>
    <r>
      <rPr>
        <sz val="16"/>
        <color theme="1"/>
        <rFont val="Sakkal Majalla"/>
      </rPr>
      <t xml:space="preserve">Cases received electronically </t>
    </r>
  </si>
  <si>
    <r>
      <rPr>
        <b/>
        <sz val="16"/>
        <color theme="1"/>
        <rFont val="Sakkal Majalla"/>
      </rPr>
      <t xml:space="preserve">Cases Received Electronically </t>
    </r>
  </si>
  <si>
    <r>
      <rPr>
        <sz val="16"/>
        <color theme="1"/>
        <rFont val="Sakkal Majalla"/>
      </rPr>
      <t>Judicial Orders</t>
    </r>
  </si>
  <si>
    <r>
      <rPr>
        <sz val="16"/>
        <color theme="1"/>
        <rFont val="Sakkal Majalla"/>
      </rPr>
      <t>Investigation Records</t>
    </r>
  </si>
  <si>
    <r>
      <rPr>
        <sz val="16"/>
        <color theme="1"/>
        <rFont val="Sakkal Majalla"/>
      </rPr>
      <t>Public Services Administration</t>
    </r>
  </si>
  <si>
    <r>
      <rPr>
        <b/>
        <sz val="16"/>
        <rFont val="Arial"/>
        <family val="2"/>
      </rPr>
      <t>E-Services Portal</t>
    </r>
  </si>
  <si>
    <r>
      <rPr>
        <sz val="14"/>
        <color indexed="8"/>
        <rFont val="Sakkal Majalla"/>
      </rPr>
      <t>Crimes against Human Freedom and Dignity</t>
    </r>
  </si>
  <si>
    <r>
      <rPr>
        <sz val="14"/>
        <color indexed="8"/>
        <rFont val="Sakkal Majalla"/>
      </rPr>
      <t>Theft and Extortion Offenses</t>
    </r>
  </si>
  <si>
    <r>
      <rPr>
        <b/>
        <sz val="16"/>
        <rFont val="Arial"/>
        <family val="2"/>
      </rPr>
      <t>Ministry of Labour</t>
    </r>
  </si>
  <si>
    <r>
      <rPr>
        <sz val="16"/>
        <color theme="1"/>
        <rFont val="Sakkal Majalla"/>
      </rPr>
      <t>Total incoming</t>
    </r>
  </si>
  <si>
    <r>
      <rPr>
        <b/>
        <sz val="20"/>
        <rFont val="Traditional Arabic"/>
        <family val="1"/>
      </rPr>
      <t>Percentage of Muscat Felonies from the Total Felonies</t>
    </r>
  </si>
  <si>
    <r>
      <rPr>
        <b/>
        <sz val="20"/>
        <rFont val="Traditional Arabic"/>
        <family val="1"/>
      </rPr>
      <t>Percentage of Muscat Misdemeanors from the Total Felonies</t>
    </r>
  </si>
  <si>
    <r>
      <rPr>
        <b/>
        <sz val="16"/>
        <rFont val="Arial"/>
        <family val="2"/>
      </rPr>
      <t>other institutions</t>
    </r>
  </si>
  <si>
    <r>
      <rPr>
        <b/>
        <sz val="26"/>
        <rFont val="الشهيد محمد الدره"/>
        <charset val="178"/>
      </rPr>
      <t xml:space="preserve">Suspects        </t>
    </r>
  </si>
  <si>
    <r>
      <rPr>
        <b/>
        <sz val="22"/>
        <rFont val="الشهيد محمد الدره"/>
        <charset val="178"/>
      </rPr>
      <t xml:space="preserve">Adults    </t>
    </r>
  </si>
  <si>
    <r>
      <rPr>
        <sz val="20"/>
        <rFont val="الشهيد محمد الدره"/>
        <charset val="178"/>
      </rPr>
      <t xml:space="preserve">Males
  </t>
    </r>
  </si>
  <si>
    <r>
      <rPr>
        <sz val="20"/>
        <rFont val="الشهيد محمد الدره"/>
        <charset val="178"/>
      </rPr>
      <t xml:space="preserve">Females
 </t>
    </r>
  </si>
  <si>
    <r>
      <rPr>
        <sz val="20"/>
        <rFont val="الشهيد محمد الدره"/>
        <charset val="178"/>
      </rPr>
      <t xml:space="preserve">Males
 </t>
    </r>
  </si>
  <si>
    <r>
      <rPr>
        <sz val="20"/>
        <rFont val="الشهيد محمد الدره"/>
        <charset val="178"/>
      </rPr>
      <t xml:space="preserve">Females
  </t>
    </r>
  </si>
  <si>
    <r>
      <rPr>
        <b/>
        <sz val="20"/>
        <rFont val="الشهيد محمد الدره"/>
        <charset val="178"/>
      </rPr>
      <t>Total Adults</t>
    </r>
    <r>
      <rPr>
        <sz val="20"/>
        <rFont val="الشهيد محمد الدره"/>
        <charset val="178"/>
      </rPr>
      <t xml:space="preserve">
 </t>
    </r>
  </si>
  <si>
    <r>
      <rPr>
        <b/>
        <sz val="20"/>
        <rFont val="الشهيد محمد الدره"/>
        <charset val="178"/>
      </rPr>
      <t>Total Juveniles</t>
    </r>
    <r>
      <rPr>
        <sz val="20"/>
        <rFont val="الشهيد محمد الدره"/>
        <charset val="178"/>
      </rPr>
      <t xml:space="preserve">
 </t>
    </r>
  </si>
  <si>
    <r>
      <rPr>
        <b/>
        <sz val="20"/>
        <rFont val="الشهيد محمد الدره"/>
        <charset val="178"/>
      </rPr>
      <t>Total Suspects</t>
    </r>
    <r>
      <rPr>
        <sz val="20"/>
        <rFont val="الشهيد محمد الدره"/>
        <charset val="178"/>
      </rPr>
      <t xml:space="preserve">
 </t>
    </r>
  </si>
  <si>
    <r>
      <rPr>
        <b/>
        <sz val="22"/>
        <rFont val="الشهيد محمد الدره"/>
        <charset val="178"/>
      </rPr>
      <t xml:space="preserve"> Total Cases</t>
    </r>
    <r>
      <rPr>
        <sz val="20"/>
        <rFont val="الشهيد محمد الدره"/>
        <charset val="178"/>
      </rPr>
      <t xml:space="preserve">
</t>
    </r>
    <r>
      <rPr>
        <b/>
        <sz val="20"/>
        <rFont val="الشهيد محمد الدره"/>
        <charset val="178"/>
      </rPr>
      <t xml:space="preserve"> </t>
    </r>
  </si>
  <si>
    <r>
      <rPr>
        <sz val="24"/>
        <rFont val="الشهيد محمد الدره"/>
        <charset val="178"/>
      </rPr>
      <t xml:space="preserve">Year
 </t>
    </r>
  </si>
  <si>
    <r>
      <rPr>
        <b/>
        <sz val="22"/>
        <rFont val="الشهيد محمد الدره"/>
        <charset val="178"/>
      </rPr>
      <t xml:space="preserve">Juveniles     </t>
    </r>
  </si>
  <si>
    <r>
      <rPr>
        <sz val="14"/>
        <color theme="1"/>
        <rFont val="Calibri"/>
        <family val="2"/>
        <charset val="178"/>
        <scheme val="minor"/>
      </rPr>
      <t xml:space="preserve">Difference </t>
    </r>
  </si>
  <si>
    <r>
      <rPr>
        <b/>
        <sz val="14"/>
        <rFont val="Sakkal Majalla"/>
      </rPr>
      <t xml:space="preserve">Judgments  </t>
    </r>
  </si>
  <si>
    <r>
      <rPr>
        <b/>
        <sz val="12"/>
        <rFont val="Sakkal Majalla"/>
      </rPr>
      <t>Executed</t>
    </r>
  </si>
  <si>
    <r>
      <rPr>
        <b/>
        <sz val="12"/>
        <rFont val="Sakkal Majalla"/>
      </rPr>
      <t>Not executed</t>
    </r>
  </si>
  <si>
    <r>
      <rPr>
        <b/>
        <sz val="14"/>
        <rFont val="Sakkal Majalla"/>
      </rPr>
      <t>Year</t>
    </r>
  </si>
  <si>
    <r>
      <rPr>
        <b/>
        <sz val="14"/>
        <color theme="1"/>
        <rFont val="Calibri"/>
        <family val="2"/>
        <scheme val="minor"/>
      </rPr>
      <t>2022</t>
    </r>
  </si>
  <si>
    <r>
      <rPr>
        <b/>
        <sz val="11"/>
        <color theme="1"/>
        <rFont val="Calibri"/>
        <family val="2"/>
        <scheme val="minor"/>
      </rPr>
      <t>Executed Judgments Percentage</t>
    </r>
  </si>
  <si>
    <r>
      <rPr>
        <b/>
        <sz val="16"/>
        <rFont val="Arial (Arabic)"/>
        <charset val="178"/>
      </rPr>
      <t>Under Consideration</t>
    </r>
  </si>
  <si>
    <r>
      <rPr>
        <b/>
        <sz val="16"/>
        <rFont val="Arial (Arabic)"/>
        <charset val="178"/>
      </rPr>
      <t>Discontinued Cases</t>
    </r>
  </si>
  <si>
    <r>
      <rPr>
        <b/>
        <sz val="16"/>
        <rFont val="Arial (Arabic)"/>
        <charset val="178"/>
      </rPr>
      <t>Penal Order</t>
    </r>
  </si>
  <si>
    <r>
      <rPr>
        <b/>
        <sz val="16"/>
        <rFont val="Arial (Arabic)"/>
        <charset val="178"/>
      </rPr>
      <t>Referred to Court</t>
    </r>
  </si>
  <si>
    <r>
      <rPr>
        <b/>
        <sz val="14"/>
        <color theme="1"/>
        <rFont val="Sakkal Majalla"/>
      </rPr>
      <t>Number</t>
    </r>
  </si>
  <si>
    <r>
      <rPr>
        <sz val="14"/>
        <color theme="1"/>
        <rFont val="Sakkal Majalla"/>
      </rPr>
      <t>Felony</t>
    </r>
  </si>
  <si>
    <r>
      <rPr>
        <sz val="14"/>
        <color theme="1"/>
        <rFont val="Sakkal Majalla"/>
      </rPr>
      <t>Misdemeanour</t>
    </r>
  </si>
  <si>
    <r>
      <rPr>
        <sz val="14"/>
        <color theme="1"/>
        <rFont val="Sakkal Majalla"/>
      </rPr>
      <t>Others</t>
    </r>
  </si>
  <si>
    <r>
      <rPr>
        <b/>
        <sz val="18"/>
        <rFont val="Calibri"/>
        <family val="2"/>
        <scheme val="minor"/>
      </rPr>
      <t>Misdemeanors</t>
    </r>
  </si>
  <si>
    <r>
      <rPr>
        <b/>
        <sz val="18"/>
        <rFont val="Calibri"/>
        <family val="2"/>
        <scheme val="minor"/>
      </rPr>
      <t xml:space="preserve"> Felonies</t>
    </r>
  </si>
  <si>
    <r>
      <rPr>
        <sz val="14"/>
        <color theme="1"/>
        <rFont val="Sakkal Majalla"/>
      </rPr>
      <t>Legal Classification</t>
    </r>
  </si>
  <si>
    <r>
      <rPr>
        <b/>
        <sz val="18"/>
        <rFont val="Arial (Arabic)"/>
        <charset val="178"/>
      </rPr>
      <t>Completion Ratio</t>
    </r>
  </si>
  <si>
    <r>
      <rPr>
        <b/>
        <sz val="16"/>
        <rFont val="Arial (Arabic)"/>
      </rPr>
      <t>Action Type</t>
    </r>
  </si>
  <si>
    <r>
      <rPr>
        <b/>
        <sz val="16"/>
        <color rgb="FF000000"/>
        <rFont val="Sakkal Majalla"/>
      </rPr>
      <t>Statistics of Cases Received by Public Prosecution in 2022</t>
    </r>
    <r>
      <rPr>
        <sz val="16"/>
        <color rgb="FF000000"/>
        <rFont val="Sakkal Majalla"/>
      </rPr>
      <t xml:space="preserve">
</t>
    </r>
    <r>
      <rPr>
        <b/>
        <sz val="16"/>
        <color rgb="FF000000"/>
        <rFont val="Sakkal Majalla"/>
      </rPr>
      <t>By Classification</t>
    </r>
  </si>
  <si>
    <r>
      <rPr>
        <b/>
        <sz val="36"/>
        <color rgb="FF000000"/>
        <rFont val="Sakkal Majalla"/>
      </rPr>
      <t xml:space="preserve">  Cases Received in 2021 and 2022 </t>
    </r>
  </si>
  <si>
    <r>
      <rPr>
        <b/>
        <sz val="36"/>
        <color rgb="FF000000"/>
        <rFont val="Sakkal Majalla"/>
      </rPr>
      <t>Statistics of Cases Received by Public Prosecution in 2022 (Action Type)</t>
    </r>
  </si>
  <si>
    <r>
      <rPr>
        <b/>
        <sz val="24"/>
        <color indexed="8"/>
        <rFont val="Sakkal Majalla"/>
      </rPr>
      <t>Omanis</t>
    </r>
  </si>
  <si>
    <r>
      <rPr>
        <b/>
        <sz val="24"/>
        <color indexed="8"/>
        <rFont val="Sakkal Majalla"/>
      </rPr>
      <t>Foreigners</t>
    </r>
  </si>
  <si>
    <r>
      <rPr>
        <b/>
        <sz val="24"/>
        <color indexed="8"/>
        <rFont val="Sakkal Majalla"/>
      </rPr>
      <t>Suspects Grand Total</t>
    </r>
  </si>
  <si>
    <r>
      <rPr>
        <b/>
        <sz val="24"/>
        <color indexed="8"/>
        <rFont val="Sakkal Majalla"/>
      </rPr>
      <t>Male</t>
    </r>
  </si>
  <si>
    <r>
      <rPr>
        <b/>
        <sz val="24"/>
        <color indexed="8"/>
        <rFont val="Sakkal Majalla"/>
      </rPr>
      <t>Female</t>
    </r>
  </si>
  <si>
    <r>
      <rPr>
        <b/>
        <sz val="24"/>
        <color indexed="8"/>
        <rFont val="Sakkal Majalla"/>
      </rPr>
      <t>Adults</t>
    </r>
  </si>
  <si>
    <r>
      <rPr>
        <b/>
        <sz val="24"/>
        <color indexed="8"/>
        <rFont val="Sakkal Majalla"/>
      </rPr>
      <t>Juveniles</t>
    </r>
  </si>
  <si>
    <r>
      <rPr>
        <b/>
        <sz val="24"/>
        <color indexed="8"/>
        <rFont val="Sakkal Majalla"/>
      </rPr>
      <t>Ratio By Nationality</t>
    </r>
  </si>
  <si>
    <r>
      <rPr>
        <b/>
        <sz val="48"/>
        <rFont val="Traditional Arabic"/>
        <family val="1"/>
      </rPr>
      <t>Suspects and Cases in 2021 and 2022</t>
    </r>
  </si>
  <si>
    <r>
      <rPr>
        <b/>
        <sz val="20"/>
        <rFont val="Sakkal Majalla"/>
      </rPr>
      <t xml:space="preserve">Cases received in 2022 </t>
    </r>
    <r>
      <rPr>
        <sz val="20"/>
        <rFont val="Sakkal Majalla"/>
      </rPr>
      <t xml:space="preserve">
</t>
    </r>
    <r>
      <rPr>
        <b/>
        <sz val="20"/>
        <rFont val="Sakkal Majalla"/>
      </rPr>
      <t>by Governorates</t>
    </r>
  </si>
  <si>
    <r>
      <rPr>
        <b/>
        <sz val="24"/>
        <color indexed="8"/>
        <rFont val="Sakkal Majalla"/>
      </rPr>
      <t>2022</t>
    </r>
  </si>
  <si>
    <r>
      <rPr>
        <b/>
        <sz val="20"/>
        <rFont val="Arial"/>
        <family val="2"/>
      </rPr>
      <t>Statistics of Cases Received by Public Prosecution in 2022</t>
    </r>
    <r>
      <rPr>
        <sz val="20"/>
        <rFont val="Arial"/>
        <family val="2"/>
      </rPr>
      <t xml:space="preserve">
</t>
    </r>
    <r>
      <rPr>
        <b/>
        <sz val="20"/>
        <rFont val="Arial"/>
        <family val="2"/>
      </rPr>
      <t>Reporting Institution</t>
    </r>
  </si>
  <si>
    <r>
      <rPr>
        <b/>
        <sz val="16"/>
        <rFont val="Arial"/>
        <family val="2"/>
      </rPr>
      <t>Top Ten Crimes and Its Percentage from Crime Index for Year 2022</t>
    </r>
  </si>
  <si>
    <r>
      <rPr>
        <sz val="14"/>
        <color indexed="8"/>
        <rFont val="Sakkal Majalla"/>
      </rPr>
      <t>Foreign Residency Law Violations</t>
    </r>
  </si>
  <si>
    <r>
      <rPr>
        <sz val="14"/>
        <color indexed="8"/>
        <rFont val="Sakkal Majalla"/>
      </rPr>
      <t>Labor Law Violations</t>
    </r>
  </si>
  <si>
    <r>
      <rPr>
        <sz val="14"/>
        <color indexed="8"/>
        <rFont val="Sakkal Majalla"/>
      </rPr>
      <t>Drug Law Crimes</t>
    </r>
  </si>
  <si>
    <r>
      <rPr>
        <sz val="14"/>
        <color indexed="8"/>
        <rFont val="Sakkal Majalla"/>
      </rPr>
      <t xml:space="preserve"> Cybercrimes</t>
    </r>
  </si>
  <si>
    <r>
      <rPr>
        <sz val="14"/>
        <color indexed="8"/>
        <rFont val="Sakkal Majalla"/>
      </rPr>
      <t>Consumer Protection Law Violations</t>
    </r>
  </si>
  <si>
    <r>
      <rPr>
        <sz val="14"/>
        <color indexed="8"/>
        <rFont val="Sakkal Majalla"/>
      </rPr>
      <t xml:space="preserve">Fraud Offenses </t>
    </r>
  </si>
  <si>
    <r>
      <rPr>
        <sz val="14"/>
        <color indexed="8"/>
        <rFont val="Sakkal Majalla"/>
      </rPr>
      <t>Traffic offences</t>
    </r>
  </si>
  <si>
    <r>
      <rPr>
        <b/>
        <sz val="16"/>
        <color theme="1"/>
        <rFont val="Sakkal Majalla"/>
      </rPr>
      <t>Technological Development in 2022 compared to 2021</t>
    </r>
  </si>
  <si>
    <r>
      <rPr>
        <b/>
        <sz val="36"/>
        <color rgb="FF000000"/>
        <rFont val="Sakkal Majalla"/>
      </rPr>
      <t xml:space="preserve">Cases Received in 2021 and 2022 </t>
    </r>
    <r>
      <rPr>
        <sz val="36"/>
        <color rgb="FF000000"/>
        <rFont val="Sakkal Majalla"/>
      </rPr>
      <t xml:space="preserve">
</t>
    </r>
    <r>
      <rPr>
        <b/>
        <sz val="36"/>
        <color rgb="FF000000"/>
        <rFont val="Sakkal Majalla"/>
      </rPr>
      <t>by Legal Classification</t>
    </r>
  </si>
  <si>
    <r>
      <rPr>
        <b/>
        <sz val="16"/>
        <color theme="1"/>
        <rFont val="Calibri"/>
        <family val="2"/>
        <scheme val="minor"/>
      </rPr>
      <t xml:space="preserve">Executed and Non- Executed Judgments in 2021 and 2022 </t>
    </r>
  </si>
  <si>
    <r>
      <rPr>
        <b/>
        <sz val="14"/>
        <color theme="1"/>
        <rFont val="Calibri"/>
        <family val="2"/>
        <scheme val="minor"/>
      </rPr>
      <t>2021</t>
    </r>
  </si>
  <si>
    <t>Total</t>
  </si>
  <si>
    <r>
      <rPr>
        <b/>
        <sz val="18"/>
        <rFont val="Calibri"/>
        <family val="2"/>
        <scheme val="minor"/>
      </rPr>
      <t>Year</t>
    </r>
  </si>
  <si>
    <r>
      <rPr>
        <b/>
        <sz val="18"/>
        <rFont val="Calibri"/>
        <family val="2"/>
        <scheme val="minor"/>
      </rPr>
      <t>Others</t>
    </r>
  </si>
  <si>
    <r>
      <rPr>
        <b/>
        <sz val="18"/>
        <rFont val="Calibri"/>
        <family val="2"/>
        <scheme val="minor"/>
      </rPr>
      <t>Change Percentage</t>
    </r>
  </si>
  <si>
    <r>
      <rPr>
        <b/>
        <sz val="18"/>
        <rFont val="Arial (Arabic)"/>
        <charset val="178"/>
      </rPr>
      <t>Total</t>
    </r>
  </si>
  <si>
    <r>
      <rPr>
        <b/>
        <sz val="28"/>
        <rFont val="Sakkal Majalla"/>
      </rPr>
      <t>Number</t>
    </r>
  </si>
  <si>
    <r>
      <rPr>
        <b/>
        <sz val="28"/>
        <rFont val="Sakkal Majalla"/>
      </rPr>
      <t>Ratio</t>
    </r>
  </si>
  <si>
    <r>
      <rPr>
        <sz val="22"/>
        <rFont val="Arial (Arabic)"/>
        <charset val="178"/>
      </rPr>
      <t>Percentage of change</t>
    </r>
  </si>
  <si>
    <r>
      <rPr>
        <b/>
        <sz val="24"/>
        <color indexed="8"/>
        <rFont val="Sakkal Majalla"/>
      </rPr>
      <t>Male</t>
    </r>
  </si>
  <si>
    <r>
      <rPr>
        <b/>
        <sz val="24"/>
        <color indexed="8"/>
        <rFont val="Sakkal Majalla"/>
      </rPr>
      <t>Female</t>
    </r>
  </si>
  <si>
    <r>
      <rPr>
        <b/>
        <sz val="24"/>
        <color indexed="8"/>
        <rFont val="Sakkal Majalla"/>
      </rPr>
      <t>Adults</t>
    </r>
  </si>
  <si>
    <r>
      <rPr>
        <b/>
        <sz val="24"/>
        <color indexed="8"/>
        <rFont val="Sakkal Majalla"/>
      </rPr>
      <t>Juveniles</t>
    </r>
  </si>
  <si>
    <r>
      <rPr>
        <b/>
        <sz val="24"/>
        <color indexed="8"/>
        <rFont val="Sakkal Majalla"/>
      </rPr>
      <t>Adults</t>
    </r>
  </si>
  <si>
    <r>
      <rPr>
        <b/>
        <sz val="24"/>
        <color indexed="8"/>
        <rFont val="Sakkal Majalla"/>
      </rPr>
      <t>Juveniles</t>
    </r>
  </si>
  <si>
    <r>
      <rPr>
        <b/>
        <sz val="24"/>
        <color indexed="8"/>
        <rFont val="Sakkal Majalla"/>
      </rPr>
      <t>Adults</t>
    </r>
  </si>
  <si>
    <r>
      <rPr>
        <b/>
        <sz val="24"/>
        <color indexed="8"/>
        <rFont val="Sakkal Majalla"/>
      </rPr>
      <t>Juveniles</t>
    </r>
  </si>
  <si>
    <r>
      <rPr>
        <b/>
        <sz val="24"/>
        <color indexed="8"/>
        <rFont val="Sakkal Majalla"/>
      </rPr>
      <t>Number</t>
    </r>
  </si>
  <si>
    <r>
      <rPr>
        <b/>
        <sz val="24"/>
        <color indexed="8"/>
        <rFont val="Sakkal Majalla"/>
      </rPr>
      <t>Total</t>
    </r>
  </si>
  <si>
    <r>
      <rPr>
        <sz val="14"/>
        <color theme="1"/>
        <rFont val="Sakkal Majalla"/>
      </rPr>
      <t>Total</t>
    </r>
  </si>
  <si>
    <r>
      <rPr>
        <b/>
        <sz val="14"/>
        <color theme="1"/>
        <rFont val="Sakkal Majalla"/>
      </rPr>
      <t>Total</t>
    </r>
  </si>
  <si>
    <r>
      <rPr>
        <b/>
        <sz val="12"/>
        <rFont val="Arial"/>
        <family val="2"/>
      </rPr>
      <t>Total</t>
    </r>
  </si>
  <si>
    <r>
      <rPr>
        <b/>
        <sz val="12"/>
        <rFont val="Arial"/>
        <family val="2"/>
      </rPr>
      <t>Percentage (%)</t>
    </r>
  </si>
  <si>
    <r>
      <rPr>
        <b/>
        <sz val="16"/>
        <rFont val="Arial"/>
        <family val="2"/>
      </rPr>
      <t>Total</t>
    </r>
  </si>
  <si>
    <r>
      <rPr>
        <b/>
        <sz val="12"/>
        <color indexed="8"/>
        <rFont val="Sakkal Majalla"/>
      </rPr>
      <t>Sr.</t>
    </r>
  </si>
  <si>
    <r>
      <rPr>
        <b/>
        <sz val="12"/>
        <color indexed="8"/>
        <rFont val="Sakkal Majalla"/>
      </rPr>
      <t>Total</t>
    </r>
  </si>
  <si>
    <r>
      <rPr>
        <b/>
        <sz val="12"/>
        <color indexed="8"/>
        <rFont val="Sakkal Majalla"/>
      </rPr>
      <t>Percentage (%)</t>
    </r>
  </si>
  <si>
    <r>
      <rPr>
        <b/>
        <sz val="12"/>
        <color indexed="8"/>
        <rFont val="Sakkal Majalla"/>
      </rPr>
      <t>Total</t>
    </r>
  </si>
  <si>
    <r>
      <rPr>
        <sz val="16"/>
        <color theme="1"/>
        <rFont val="Sakkal Majalla"/>
      </rPr>
      <t>Year</t>
    </r>
  </si>
  <si>
    <r>
      <rPr>
        <sz val="16"/>
        <color theme="1"/>
        <rFont val="Sakkal Majalla"/>
      </rPr>
      <t>Percentage of change</t>
    </r>
  </si>
  <si>
    <r>
      <rPr>
        <sz val="16"/>
        <color theme="1"/>
        <rFont val="Sakkal Majalla"/>
      </rPr>
      <t>Year</t>
    </r>
  </si>
  <si>
    <r>
      <rPr>
        <sz val="16"/>
        <color theme="1"/>
        <rFont val="Sakkal Majalla"/>
      </rPr>
      <t>Percentage of change</t>
    </r>
  </si>
  <si>
    <r>
      <rPr>
        <b/>
        <sz val="18"/>
        <rFont val="Calibri"/>
        <family val="2"/>
        <scheme val="minor"/>
      </rPr>
      <t>Total Cases</t>
    </r>
    <r>
      <rPr>
        <sz val="18"/>
        <rFont val="Calibri"/>
        <family val="2"/>
        <scheme val="minor"/>
      </rPr>
      <t xml:space="preserve">
</t>
    </r>
  </si>
  <si>
    <r>
      <rPr>
        <b/>
        <sz val="18"/>
        <rFont val="Calibri"/>
        <family val="2"/>
        <scheme val="minor"/>
      </rPr>
      <t>Change Percentage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</si>
</sst>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4"/>
      <color theme="1"/>
      <name val="Sakkal Majalla"/>
    </font>
    <font>
      <b/>
      <sz val="14"/>
      <color theme="1"/>
      <name val="Sakkal Majalla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12"/>
      <color indexed="8"/>
      <name val="Sakkal Majalla"/>
    </font>
    <font>
      <b/>
      <sz val="14"/>
      <color indexed="8"/>
      <name val="Sakkal Majalla"/>
    </font>
    <font>
      <b/>
      <sz val="16"/>
      <color indexed="8"/>
      <name val="Sakkal Majalla"/>
    </font>
    <font>
      <sz val="18"/>
      <name val="Traditional Arabic"/>
      <family val="1"/>
    </font>
    <font>
      <b/>
      <sz val="24"/>
      <name val="PT Bold Heading"/>
      <charset val="178"/>
    </font>
    <font>
      <b/>
      <sz val="26"/>
      <name val="PT Bold Heading"/>
      <charset val="178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Traditional Arabic"/>
      <family val="1"/>
    </font>
    <font>
      <sz val="18"/>
      <name val="Arial"/>
      <family val="2"/>
    </font>
    <font>
      <b/>
      <sz val="18"/>
      <name val="Sultan normal"/>
      <charset val="178"/>
    </font>
    <font>
      <sz val="20"/>
      <name val="Times New Roman"/>
      <family val="1"/>
    </font>
    <font>
      <b/>
      <sz val="26"/>
      <name val="Sultan normal"/>
      <charset val="178"/>
    </font>
    <font>
      <b/>
      <sz val="10"/>
      <name val="Sultan normal"/>
      <charset val="178"/>
    </font>
    <font>
      <sz val="24"/>
      <name val="الشهيد محمد الدره"/>
      <charset val="178"/>
    </font>
    <font>
      <b/>
      <sz val="26"/>
      <name val="الشهيد محمد الدره"/>
      <charset val="178"/>
    </font>
    <font>
      <b/>
      <sz val="20"/>
      <name val="الشهيد محمد الدره"/>
      <charset val="178"/>
    </font>
    <font>
      <b/>
      <sz val="22"/>
      <name val="الشهيد محمد الدره"/>
      <charset val="178"/>
    </font>
    <font>
      <sz val="20"/>
      <name val="الشهيد محمد الدره"/>
      <charset val="178"/>
    </font>
    <font>
      <sz val="22"/>
      <name val="Arial (Arabic)"/>
      <charset val="178"/>
    </font>
    <font>
      <sz val="24"/>
      <name val="Times New Roman"/>
      <family val="1"/>
    </font>
    <font>
      <sz val="24"/>
      <name val="@Arial Unicode MS"/>
      <family val="2"/>
      <charset val="178"/>
    </font>
    <font>
      <b/>
      <i/>
      <sz val="18"/>
      <name val="Arial (Arabic)"/>
      <family val="2"/>
      <charset val="178"/>
    </font>
    <font>
      <sz val="14"/>
      <color indexed="8"/>
      <name val="Sakkal Majalla"/>
    </font>
    <font>
      <sz val="16"/>
      <color theme="1"/>
      <name val="Sakkal Majalla"/>
    </font>
    <font>
      <b/>
      <sz val="20"/>
      <name val="Traditional Arabic"/>
      <family val="1"/>
    </font>
    <font>
      <b/>
      <sz val="12"/>
      <name val="Sakkal Majalla"/>
    </font>
    <font>
      <b/>
      <sz val="48"/>
      <name val="Traditional Arabic"/>
      <family val="1"/>
    </font>
    <font>
      <b/>
      <sz val="36"/>
      <color rgb="FF000000"/>
      <name val="Sakkal Majalla"/>
    </font>
    <font>
      <b/>
      <sz val="11"/>
      <color theme="1"/>
      <name val="Calibri"/>
      <family val="2"/>
      <scheme val="minor"/>
    </font>
    <font>
      <b/>
      <sz val="14"/>
      <name val="Sakkal Majalla"/>
    </font>
    <font>
      <sz val="12"/>
      <color theme="1"/>
      <name val="Calibri"/>
      <family val="2"/>
      <charset val="178"/>
      <scheme val="minor"/>
    </font>
    <font>
      <sz val="10"/>
      <name val="Arial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name val="Sakkal Majalla"/>
    </font>
    <font>
      <sz val="36"/>
      <name val="Sakkal Majalla"/>
    </font>
    <font>
      <b/>
      <sz val="16"/>
      <name val="Arial (Arabic)"/>
    </font>
    <font>
      <b/>
      <sz val="16"/>
      <name val="Arial (Arabic)"/>
      <charset val="178"/>
    </font>
    <font>
      <b/>
      <sz val="18"/>
      <name val="Arial (Arabic)"/>
      <charset val="178"/>
    </font>
    <font>
      <b/>
      <sz val="28"/>
      <name val="Sakkal Majalla"/>
    </font>
    <font>
      <b/>
      <sz val="16"/>
      <color rgb="FF000000"/>
      <name val="Sakkal Majalla"/>
    </font>
    <font>
      <b/>
      <sz val="20"/>
      <name val="Sakkal Majalla"/>
    </font>
    <font>
      <b/>
      <sz val="16"/>
      <color theme="1"/>
      <name val="Sakkal Majalla"/>
    </font>
    <font>
      <b/>
      <sz val="24"/>
      <color indexed="8"/>
      <name val="Sakkal Majalla"/>
    </font>
    <font>
      <sz val="24"/>
      <color theme="1"/>
      <name val="Calibri"/>
      <family val="2"/>
      <charset val="178"/>
      <scheme val="minor"/>
    </font>
    <font>
      <sz val="18"/>
      <name val="Calibri"/>
      <family val="2"/>
      <scheme val="minor"/>
    </font>
    <font>
      <sz val="16"/>
      <color rgb="FF000000"/>
      <name val="Sakkal Majalla"/>
    </font>
    <font>
      <sz val="20"/>
      <name val="Sakkal Majalla"/>
    </font>
    <font>
      <sz val="20"/>
      <name val="Arial"/>
      <family val="2"/>
    </font>
    <font>
      <sz val="36"/>
      <color rgb="FF000000"/>
      <name val="Sakkal Majalla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9" tint="0.59996337778862885"/>
      </left>
      <right style="thin">
        <color theme="9" tint="0.59996337778862885"/>
      </right>
      <top style="medium">
        <color theme="9" tint="0.59996337778862885"/>
      </top>
      <bottom/>
      <diagonal/>
    </border>
    <border>
      <left style="medium">
        <color theme="9" tint="0.59996337778862885"/>
      </left>
      <right/>
      <top style="medium">
        <color theme="9" tint="0.59996337778862885"/>
      </top>
      <bottom/>
      <diagonal/>
    </border>
    <border>
      <left/>
      <right style="medium">
        <color theme="9" tint="0.59996337778862885"/>
      </right>
      <top style="medium">
        <color theme="9" tint="0.59996337778862885"/>
      </top>
      <bottom/>
      <diagonal/>
    </border>
    <border>
      <left style="medium">
        <color theme="9" tint="0.59996337778862885"/>
      </left>
      <right style="thin">
        <color theme="9" tint="0.59996337778862885"/>
      </right>
      <top style="medium">
        <color theme="9" tint="0.59996337778862885"/>
      </top>
      <bottom style="thin">
        <color theme="9" tint="0.59996337778862885"/>
      </bottom>
      <diagonal/>
    </border>
    <border>
      <left style="medium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9" tint="0.59996337778862885"/>
      </left>
      <right/>
      <top/>
      <bottom style="medium">
        <color theme="9" tint="0.59996337778862885"/>
      </bottom>
      <diagonal/>
    </border>
    <border>
      <left/>
      <right/>
      <top/>
      <bottom style="medium">
        <color theme="9" tint="0.59996337778862885"/>
      </bottom>
      <diagonal/>
    </border>
    <border>
      <left/>
      <right style="medium">
        <color theme="9" tint="0.59996337778862885"/>
      </right>
      <top/>
      <bottom style="medium">
        <color theme="9" tint="0.59996337778862885"/>
      </bottom>
      <diagonal/>
    </border>
    <border>
      <left style="thin">
        <color theme="6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indexed="53"/>
      </right>
      <top/>
      <bottom style="medium">
        <color theme="6" tint="-0.499984740745262"/>
      </bottom>
      <diagonal/>
    </border>
    <border>
      <left style="thin">
        <color indexed="53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 style="thin">
        <color indexed="53"/>
      </right>
      <top/>
      <bottom style="medium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/>
      <bottom style="medium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/>
      <top style="thin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thin">
        <color theme="6" tint="-0.499984740745262"/>
      </bottom>
      <diagonal/>
    </border>
    <border>
      <left style="thin">
        <color theme="9" tint="0.59996337778862885"/>
      </left>
      <right style="thin">
        <color theme="9" tint="0.59996337778862885"/>
      </right>
      <top style="medium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indexed="53"/>
      </right>
      <top style="medium">
        <color indexed="64"/>
      </top>
      <bottom style="medium">
        <color theme="6" tint="-0.499984740745262"/>
      </bottom>
      <diagonal/>
    </border>
    <border>
      <left style="thin">
        <color indexed="53"/>
      </left>
      <right style="thin">
        <color indexed="53"/>
      </right>
      <top style="medium">
        <color indexed="64"/>
      </top>
      <bottom style="medium">
        <color theme="6" tint="-0.499984740745262"/>
      </bottom>
      <diagonal/>
    </border>
    <border>
      <left style="thin">
        <color indexed="53"/>
      </left>
      <right style="medium">
        <color theme="6" tint="-0.499984740745262"/>
      </right>
      <top style="medium">
        <color indexed="64"/>
      </top>
      <bottom style="medium">
        <color theme="6" tint="-0.499984740745262"/>
      </bottom>
      <diagonal/>
    </border>
    <border>
      <left/>
      <right/>
      <top style="medium">
        <color indexed="64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 style="medium">
        <color indexed="64"/>
      </top>
      <bottom style="thin">
        <color theme="6" tint="-0.499984740745262"/>
      </bottom>
      <diagonal/>
    </border>
    <border>
      <left style="medium">
        <color indexed="64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indexed="64"/>
      </left>
      <right/>
      <top style="thin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 style="thin">
        <color theme="6" tint="-0.499984740745262"/>
      </top>
      <bottom style="medium">
        <color theme="6" tint="-0.499984740745262"/>
      </bottom>
      <diagonal/>
    </border>
    <border>
      <left style="medium">
        <color indexed="64"/>
      </left>
      <right/>
      <top/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/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/>
      <bottom style="medium">
        <color theme="6" tint="-0.499984740745262"/>
      </bottom>
      <diagonal/>
    </border>
    <border>
      <left style="medium">
        <color indexed="64"/>
      </left>
      <right/>
      <top/>
      <bottom/>
      <diagonal/>
    </border>
    <border>
      <left style="thin">
        <color theme="6" tint="-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6" tint="-0.499984740745262"/>
      </top>
      <bottom style="medium">
        <color indexed="64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 style="medium">
        <color indexed="64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91454817346722"/>
      </left>
      <right style="thin">
        <color theme="9" tint="0.39994506668294322"/>
      </right>
      <top style="medium">
        <color theme="9" tint="0.399914548173467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theme="9" tint="0.399914548173467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1454817346722"/>
      </right>
      <top style="medium">
        <color theme="9" tint="0.39991454817346722"/>
      </top>
      <bottom style="thin">
        <color theme="9" tint="0.39994506668294322"/>
      </bottom>
      <diagonal/>
    </border>
    <border>
      <left style="medium">
        <color theme="9" tint="0.399914548173467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91454817346722"/>
      </left>
      <right style="thin">
        <color theme="9" tint="0.39994506668294322"/>
      </right>
      <top style="thin">
        <color theme="9" tint="0.39994506668294322"/>
      </top>
      <bottom style="medium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theme="9" tint="0.39991454817346722"/>
      </bottom>
      <diagonal/>
    </border>
    <border>
      <left style="thin">
        <color theme="9" tint="0.39994506668294322"/>
      </left>
      <right style="medium">
        <color theme="9" tint="0.39991454817346722"/>
      </right>
      <top style="thin">
        <color theme="9" tint="0.39994506668294322"/>
      </top>
      <bottom style="medium">
        <color theme="9" tint="0.39991454817346722"/>
      </bottom>
      <diagonal/>
    </border>
    <border>
      <left style="medium">
        <color theme="9" tint="0.39991454817346722"/>
      </left>
      <right style="thin">
        <color theme="9" tint="0.39994506668294322"/>
      </right>
      <top/>
      <bottom style="medium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medium">
        <color theme="9" tint="0.39994506668294322"/>
      </bottom>
      <diagonal/>
    </border>
    <border>
      <left style="thin">
        <color theme="9" tint="0.39994506668294322"/>
      </left>
      <right style="medium">
        <color theme="9" tint="0.39991454817346722"/>
      </right>
      <top/>
      <bottom style="medium">
        <color theme="9" tint="0.39994506668294322"/>
      </bottom>
      <diagonal/>
    </border>
    <border>
      <left style="medium">
        <color theme="9" tint="0.39988402966399123"/>
      </left>
      <right style="thin">
        <color theme="9" tint="0.39994506668294322"/>
      </right>
      <top style="medium">
        <color theme="9" tint="0.39988402966399123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theme="9" tint="0.39988402966399123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1454817346722"/>
      </right>
      <top style="medium">
        <color theme="9" tint="0.39988402966399123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88402966399123"/>
      </right>
      <top style="medium">
        <color theme="9" tint="0.39988402966399123"/>
      </top>
      <bottom style="thin">
        <color theme="9" tint="0.39994506668294322"/>
      </bottom>
      <diagonal/>
    </border>
    <border>
      <left style="medium">
        <color theme="9" tint="0.39988402966399123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88402966399123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88402966399123"/>
      </left>
      <right style="thin">
        <color theme="9" tint="0.39994506668294322"/>
      </right>
      <top style="thin">
        <color theme="9" tint="0.39994506668294322"/>
      </top>
      <bottom style="medium">
        <color theme="9" tint="0.39988402966399123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theme="9" tint="0.39988402966399123"/>
      </bottom>
      <diagonal/>
    </border>
    <border>
      <left style="thin">
        <color theme="9" tint="0.39994506668294322"/>
      </left>
      <right style="medium">
        <color theme="9" tint="0.39991454817346722"/>
      </right>
      <top style="thin">
        <color theme="9" tint="0.39994506668294322"/>
      </top>
      <bottom style="medium">
        <color theme="9" tint="0.39988402966399123"/>
      </bottom>
      <diagonal/>
    </border>
    <border>
      <left style="thin">
        <color theme="9" tint="0.39994506668294322"/>
      </left>
      <right style="medium">
        <color theme="9" tint="0.39988402966399123"/>
      </right>
      <top style="thin">
        <color theme="9" tint="0.39994506668294322"/>
      </top>
      <bottom style="medium">
        <color theme="9" tint="0.3998840296639912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theme="6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indexed="64"/>
      </top>
      <bottom/>
      <diagonal/>
    </border>
    <border>
      <left style="thin">
        <color theme="6" tint="-0.499984740745262"/>
      </left>
      <right style="medium">
        <color theme="6" tint="-0.499984740745262"/>
      </right>
      <top style="medium">
        <color indexed="64"/>
      </top>
      <bottom/>
      <diagonal/>
    </border>
    <border>
      <left style="medium">
        <color theme="6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9" tint="0.59996337778862885"/>
      </right>
      <top/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medium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8" fillId="0" borderId="0"/>
  </cellStyleXfs>
  <cellXfs count="255">
    <xf numFmtId="0" fontId="0" fillId="0" borderId="0" xfId="0"/>
    <xf numFmtId="0" fontId="3" fillId="0" borderId="0" xfId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7" fillId="0" borderId="0" xfId="3"/>
    <xf numFmtId="49" fontId="15" fillId="2" borderId="7" xfId="3" applyNumberFormat="1" applyFont="1" applyFill="1" applyBorder="1" applyAlignment="1">
      <alignment horizontal="center" vertical="center" wrapText="1"/>
    </xf>
    <xf numFmtId="49" fontId="15" fillId="2" borderId="8" xfId="3" applyNumberFormat="1" applyFont="1" applyFill="1" applyBorder="1" applyAlignment="1">
      <alignment horizontal="center" vertical="center" wrapText="1"/>
    </xf>
    <xf numFmtId="49" fontId="15" fillId="2" borderId="9" xfId="3" applyNumberFormat="1" applyFont="1" applyFill="1" applyBorder="1" applyAlignment="1">
      <alignment horizontal="center" vertical="center" wrapText="1"/>
    </xf>
    <xf numFmtId="0" fontId="7" fillId="0" borderId="0" xfId="3" applyAlignment="1">
      <alignment horizontal="center" vertical="center" wrapText="1"/>
    </xf>
    <xf numFmtId="49" fontId="16" fillId="2" borderId="10" xfId="3" applyNumberFormat="1" applyFont="1" applyFill="1" applyBorder="1" applyAlignment="1">
      <alignment horizontal="center" vertical="center"/>
    </xf>
    <xf numFmtId="49" fontId="16" fillId="2" borderId="11" xfId="3" applyNumberFormat="1" applyFont="1" applyFill="1" applyBorder="1" applyAlignment="1">
      <alignment horizontal="center" vertical="center"/>
    </xf>
    <xf numFmtId="0" fontId="7" fillId="0" borderId="0" xfId="3" applyAlignment="1">
      <alignment horizontal="right" vertical="center" wrapText="1"/>
    </xf>
    <xf numFmtId="0" fontId="18" fillId="0" borderId="0" xfId="2" applyFont="1" applyAlignment="1">
      <alignment readingOrder="2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164" fontId="41" fillId="0" borderId="37" xfId="2" applyNumberFormat="1" applyFont="1" applyBorder="1" applyAlignment="1">
      <alignment horizontal="center" vertical="center" readingOrder="2"/>
    </xf>
    <xf numFmtId="164" fontId="41" fillId="0" borderId="38" xfId="2" applyNumberFormat="1" applyFont="1" applyBorder="1" applyAlignment="1">
      <alignment horizontal="center" vertical="center" readingOrder="2"/>
    </xf>
    <xf numFmtId="3" fontId="5" fillId="3" borderId="2" xfId="1" applyNumberFormat="1" applyFont="1" applyFill="1" applyBorder="1" applyAlignment="1">
      <alignment horizontal="center" vertical="center" wrapText="1"/>
    </xf>
    <xf numFmtId="3" fontId="5" fillId="3" borderId="3" xfId="1" applyNumberFormat="1" applyFont="1" applyFill="1" applyBorder="1" applyAlignment="1">
      <alignment horizontal="center" vertical="center" wrapText="1"/>
    </xf>
    <xf numFmtId="3" fontId="5" fillId="3" borderId="4" xfId="1" applyNumberFormat="1" applyFont="1" applyFill="1" applyBorder="1" applyAlignment="1">
      <alignment horizontal="center" vertical="center" wrapText="1"/>
    </xf>
    <xf numFmtId="3" fontId="40" fillId="0" borderId="16" xfId="0" applyNumberFormat="1" applyFont="1" applyBorder="1" applyAlignment="1">
      <alignment horizontal="center" vertical="center"/>
    </xf>
    <xf numFmtId="164" fontId="3" fillId="0" borderId="0" xfId="1" applyNumberFormat="1"/>
    <xf numFmtId="0" fontId="1" fillId="0" borderId="0" xfId="9"/>
    <xf numFmtId="0" fontId="1" fillId="0" borderId="0" xfId="9" applyAlignment="1">
      <alignment horizontal="center" vertical="center"/>
    </xf>
    <xf numFmtId="0" fontId="47" fillId="0" borderId="0" xfId="9" applyFont="1" applyAlignment="1">
      <alignment horizontal="center" vertical="center"/>
    </xf>
    <xf numFmtId="0" fontId="42" fillId="2" borderId="58" xfId="11" applyFont="1" applyFill="1" applyBorder="1" applyAlignment="1">
      <alignment horizontal="center" vertical="center" wrapText="1" readingOrder="2"/>
    </xf>
    <xf numFmtId="0" fontId="1" fillId="0" borderId="0" xfId="9" applyAlignment="1">
      <alignment vertical="center"/>
    </xf>
    <xf numFmtId="164" fontId="1" fillId="2" borderId="65" xfId="9" applyNumberFormat="1" applyFill="1" applyBorder="1" applyAlignment="1">
      <alignment horizontal="center" vertical="center"/>
    </xf>
    <xf numFmtId="164" fontId="1" fillId="2" borderId="66" xfId="9" applyNumberFormat="1" applyFill="1" applyBorder="1" applyAlignment="1">
      <alignment horizontal="center" vertical="center"/>
    </xf>
    <xf numFmtId="0" fontId="49" fillId="0" borderId="58" xfId="9" applyFont="1" applyBorder="1" applyAlignment="1">
      <alignment horizontal="center" vertical="center"/>
    </xf>
    <xf numFmtId="0" fontId="49" fillId="2" borderId="63" xfId="9" applyFont="1" applyFill="1" applyBorder="1" applyAlignment="1">
      <alignment horizontal="center" vertical="center"/>
    </xf>
    <xf numFmtId="0" fontId="49" fillId="2" borderId="64" xfId="9" applyFont="1" applyFill="1" applyBorder="1" applyAlignment="1">
      <alignment horizontal="center" vertical="center"/>
    </xf>
    <xf numFmtId="164" fontId="49" fillId="2" borderId="65" xfId="9" applyNumberFormat="1" applyFont="1" applyFill="1" applyBorder="1" applyAlignment="1">
      <alignment horizontal="center" vertical="center"/>
    </xf>
    <xf numFmtId="164" fontId="49" fillId="2" borderId="66" xfId="9" applyNumberFormat="1" applyFont="1" applyFill="1" applyBorder="1" applyAlignment="1">
      <alignment horizontal="center" vertical="center"/>
    </xf>
    <xf numFmtId="0" fontId="49" fillId="2" borderId="67" xfId="9" applyFont="1" applyFill="1" applyBorder="1" applyAlignment="1">
      <alignment horizontal="center" vertical="center"/>
    </xf>
    <xf numFmtId="0" fontId="49" fillId="2" borderId="68" xfId="9" applyFont="1" applyFill="1" applyBorder="1" applyAlignment="1">
      <alignment horizontal="center" vertical="center"/>
    </xf>
    <xf numFmtId="0" fontId="49" fillId="2" borderId="69" xfId="9" applyFont="1" applyFill="1" applyBorder="1" applyAlignment="1">
      <alignment horizontal="center" vertical="center"/>
    </xf>
    <xf numFmtId="0" fontId="50" fillId="2" borderId="74" xfId="9" applyFont="1" applyFill="1" applyBorder="1" applyAlignment="1">
      <alignment horizontal="center" vertical="center"/>
    </xf>
    <xf numFmtId="164" fontId="49" fillId="2" borderId="75" xfId="9" applyNumberFormat="1" applyFont="1" applyFill="1" applyBorder="1" applyAlignment="1">
      <alignment horizontal="center" vertical="center"/>
    </xf>
    <xf numFmtId="0" fontId="50" fillId="2" borderId="76" xfId="9" applyFont="1" applyFill="1" applyBorder="1" applyAlignment="1">
      <alignment horizontal="center" vertical="center"/>
    </xf>
    <xf numFmtId="0" fontId="49" fillId="0" borderId="77" xfId="9" applyFont="1" applyBorder="1" applyAlignment="1">
      <alignment horizontal="center" vertical="center"/>
    </xf>
    <xf numFmtId="0" fontId="49" fillId="2" borderId="78" xfId="9" applyFont="1" applyFill="1" applyBorder="1" applyAlignment="1">
      <alignment horizontal="center" vertical="center"/>
    </xf>
    <xf numFmtId="164" fontId="49" fillId="2" borderId="79" xfId="9" applyNumberFormat="1" applyFont="1" applyFill="1" applyBorder="1" applyAlignment="1">
      <alignment horizontal="center" vertical="center"/>
    </xf>
    <xf numFmtId="0" fontId="29" fillId="0" borderId="0" xfId="5" applyFont="1" applyAlignment="1">
      <alignment horizontal="center" vertical="center"/>
    </xf>
    <xf numFmtId="0" fontId="6" fillId="0" borderId="0" xfId="5" applyAlignment="1">
      <alignment horizontal="center" vertical="center"/>
    </xf>
    <xf numFmtId="0" fontId="53" fillId="0" borderId="0" xfId="5" applyFont="1" applyAlignment="1">
      <alignment horizontal="center" vertical="center"/>
    </xf>
    <xf numFmtId="0" fontId="28" fillId="0" borderId="0" xfId="5" applyFont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55" fillId="2" borderId="83" xfId="5" applyFont="1" applyFill="1" applyBorder="1" applyAlignment="1">
      <alignment horizontal="center" vertical="center" wrapText="1"/>
    </xf>
    <xf numFmtId="0" fontId="55" fillId="2" borderId="84" xfId="5" applyFont="1" applyFill="1" applyBorder="1" applyAlignment="1">
      <alignment horizontal="center" vertical="center" wrapText="1"/>
    </xf>
    <xf numFmtId="0" fontId="56" fillId="2" borderId="85" xfId="5" applyFont="1" applyFill="1" applyBorder="1" applyAlignment="1">
      <alignment horizontal="center" vertical="center" wrapText="1"/>
    </xf>
    <xf numFmtId="0" fontId="38" fillId="0" borderId="0" xfId="5" applyFont="1" applyAlignment="1">
      <alignment horizontal="center" vertical="center"/>
    </xf>
    <xf numFmtId="0" fontId="27" fillId="0" borderId="0" xfId="5" applyFont="1" applyAlignment="1">
      <alignment horizontal="center" vertical="center"/>
    </xf>
    <xf numFmtId="3" fontId="57" fillId="0" borderId="88" xfId="5" applyNumberFormat="1" applyFont="1" applyBorder="1" applyAlignment="1">
      <alignment horizontal="center" vertical="center"/>
    </xf>
    <xf numFmtId="0" fontId="26" fillId="0" borderId="0" xfId="5" applyFont="1" applyAlignment="1">
      <alignment horizontal="center" vertical="center"/>
    </xf>
    <xf numFmtId="0" fontId="25" fillId="0" borderId="0" xfId="5" applyFont="1" applyAlignment="1">
      <alignment horizontal="center" vertical="center"/>
    </xf>
    <xf numFmtId="164" fontId="57" fillId="2" borderId="87" xfId="5" applyNumberFormat="1" applyFont="1" applyFill="1" applyBorder="1" applyAlignment="1">
      <alignment horizontal="center" vertical="center"/>
    </xf>
    <xf numFmtId="3" fontId="5" fillId="3" borderId="58" xfId="9" applyNumberFormat="1" applyFont="1" applyFill="1" applyBorder="1" applyAlignment="1">
      <alignment horizontal="center" vertical="center" wrapText="1"/>
    </xf>
    <xf numFmtId="3" fontId="22" fillId="0" borderId="58" xfId="2" applyNumberFormat="1" applyFont="1" applyBorder="1" applyAlignment="1">
      <alignment horizontal="center" vertical="center" readingOrder="2"/>
    </xf>
    <xf numFmtId="0" fontId="21" fillId="2" borderId="59" xfId="2" applyFont="1" applyFill="1" applyBorder="1" applyAlignment="1">
      <alignment horizontal="center" vertical="center" wrapText="1" readingOrder="2"/>
    </xf>
    <xf numFmtId="0" fontId="21" fillId="2" borderId="60" xfId="2" applyFont="1" applyFill="1" applyBorder="1" applyAlignment="1">
      <alignment horizontal="center" vertical="center" wrapText="1" readingOrder="2"/>
    </xf>
    <xf numFmtId="0" fontId="21" fillId="2" borderId="61" xfId="2" applyFont="1" applyFill="1" applyBorder="1" applyAlignment="1">
      <alignment horizontal="center" vertical="center" wrapText="1" readingOrder="2"/>
    </xf>
    <xf numFmtId="0" fontId="21" fillId="2" borderId="62" xfId="2" applyFont="1" applyFill="1" applyBorder="1" applyAlignment="1">
      <alignment horizontal="center" vertical="center" readingOrder="2"/>
    </xf>
    <xf numFmtId="3" fontId="22" fillId="2" borderId="63" xfId="2" applyNumberFormat="1" applyFont="1" applyFill="1" applyBorder="1" applyAlignment="1">
      <alignment horizontal="center" vertical="center" readingOrder="2"/>
    </xf>
    <xf numFmtId="0" fontId="21" fillId="2" borderId="64" xfId="2" applyFont="1" applyFill="1" applyBorder="1" applyAlignment="1">
      <alignment horizontal="center" vertical="center" readingOrder="2"/>
    </xf>
    <xf numFmtId="164" fontId="23" fillId="2" borderId="65" xfId="2" applyNumberFormat="1" applyFont="1" applyFill="1" applyBorder="1" applyAlignment="1">
      <alignment horizontal="center" vertical="center" readingOrder="2"/>
    </xf>
    <xf numFmtId="164" fontId="23" fillId="2" borderId="66" xfId="2" applyNumberFormat="1" applyFont="1" applyFill="1" applyBorder="1" applyAlignment="1">
      <alignment horizontal="center" vertical="center" readingOrder="2"/>
    </xf>
    <xf numFmtId="0" fontId="4" fillId="2" borderId="59" xfId="9" applyFont="1" applyFill="1" applyBorder="1" applyAlignment="1">
      <alignment horizontal="center" vertical="center" wrapText="1"/>
    </xf>
    <xf numFmtId="0" fontId="4" fillId="2" borderId="60" xfId="9" applyFont="1" applyFill="1" applyBorder="1" applyAlignment="1">
      <alignment horizontal="center" vertical="center" wrapText="1"/>
    </xf>
    <xf numFmtId="0" fontId="4" fillId="2" borderId="61" xfId="9" applyFont="1" applyFill="1" applyBorder="1" applyAlignment="1">
      <alignment horizontal="center" vertical="center" wrapText="1"/>
    </xf>
    <xf numFmtId="0" fontId="5" fillId="2" borderId="62" xfId="9" applyFont="1" applyFill="1" applyBorder="1" applyAlignment="1">
      <alignment horizontal="center" vertical="center" wrapText="1"/>
    </xf>
    <xf numFmtId="3" fontId="5" fillId="2" borderId="63" xfId="9" applyNumberFormat="1" applyFont="1" applyFill="1" applyBorder="1" applyAlignment="1">
      <alignment horizontal="center" vertical="center" wrapText="1"/>
    </xf>
    <xf numFmtId="0" fontId="1" fillId="2" borderId="64" xfId="9" applyFill="1" applyBorder="1" applyAlignment="1">
      <alignment horizontal="center" vertical="center"/>
    </xf>
    <xf numFmtId="164" fontId="57" fillId="2" borderId="90" xfId="5" applyNumberFormat="1" applyFont="1" applyFill="1" applyBorder="1" applyAlignment="1">
      <alignment horizontal="center" vertical="center"/>
    </xf>
    <xf numFmtId="164" fontId="57" fillId="2" borderId="94" xfId="5" applyNumberFormat="1" applyFont="1" applyFill="1" applyBorder="1" applyAlignment="1">
      <alignment horizontal="center" vertical="center"/>
    </xf>
    <xf numFmtId="0" fontId="45" fillId="0" borderId="0" xfId="1" applyFont="1"/>
    <xf numFmtId="3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3" fontId="12" fillId="2" borderId="6" xfId="2" applyNumberFormat="1" applyFont="1" applyFill="1" applyBorder="1" applyAlignment="1">
      <alignment horizontal="center" vertical="center"/>
    </xf>
    <xf numFmtId="164" fontId="11" fillId="2" borderId="6" xfId="2" applyNumberFormat="1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/>
    </xf>
    <xf numFmtId="3" fontId="11" fillId="3" borderId="16" xfId="2" applyNumberFormat="1" applyFont="1" applyFill="1" applyBorder="1" applyAlignment="1">
      <alignment horizontal="center" vertical="center" wrapText="1"/>
    </xf>
    <xf numFmtId="0" fontId="8" fillId="2" borderId="33" xfId="2" applyFont="1" applyFill="1" applyBorder="1" applyAlignment="1">
      <alignment horizontal="center" vertical="center"/>
    </xf>
    <xf numFmtId="0" fontId="8" fillId="2" borderId="99" xfId="2" applyFont="1" applyFill="1" applyBorder="1" applyAlignment="1">
      <alignment horizontal="center" vertical="center"/>
    </xf>
    <xf numFmtId="3" fontId="11" fillId="3" borderId="99" xfId="2" applyNumberFormat="1" applyFont="1" applyFill="1" applyBorder="1" applyAlignment="1">
      <alignment horizontal="center" vertical="center" wrapText="1"/>
    </xf>
    <xf numFmtId="164" fontId="11" fillId="2" borderId="34" xfId="2" applyNumberFormat="1" applyFont="1" applyFill="1" applyBorder="1" applyAlignment="1">
      <alignment horizontal="center" vertical="center" wrapText="1"/>
    </xf>
    <xf numFmtId="0" fontId="8" fillId="2" borderId="86" xfId="2" applyFont="1" applyFill="1" applyBorder="1" applyAlignment="1">
      <alignment horizontal="center" vertical="center"/>
    </xf>
    <xf numFmtId="164" fontId="11" fillId="2" borderId="87" xfId="2" applyNumberFormat="1" applyFont="1" applyFill="1" applyBorder="1" applyAlignment="1">
      <alignment horizontal="center" vertical="center" wrapText="1"/>
    </xf>
    <xf numFmtId="0" fontId="8" fillId="2" borderId="35" xfId="2" applyFont="1" applyFill="1" applyBorder="1" applyAlignment="1">
      <alignment horizontal="center" vertical="center"/>
    </xf>
    <xf numFmtId="0" fontId="8" fillId="2" borderId="88" xfId="2" applyFont="1" applyFill="1" applyBorder="1" applyAlignment="1">
      <alignment horizontal="center" vertical="center"/>
    </xf>
    <xf numFmtId="3" fontId="11" fillId="3" borderId="88" xfId="2" applyNumberFormat="1" applyFont="1" applyFill="1" applyBorder="1" applyAlignment="1">
      <alignment horizontal="center" vertical="center" wrapText="1"/>
    </xf>
    <xf numFmtId="164" fontId="11" fillId="2" borderId="36" xfId="2" applyNumberFormat="1" applyFont="1" applyFill="1" applyBorder="1" applyAlignment="1">
      <alignment horizontal="center" vertical="center" wrapText="1"/>
    </xf>
    <xf numFmtId="3" fontId="17" fillId="2" borderId="14" xfId="3" applyNumberFormat="1" applyFont="1" applyFill="1" applyBorder="1" applyAlignment="1">
      <alignment horizontal="center" vertical="center"/>
    </xf>
    <xf numFmtId="9" fontId="17" fillId="2" borderId="100" xfId="3" applyNumberFormat="1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3" fontId="17" fillId="3" borderId="31" xfId="3" applyNumberFormat="1" applyFont="1" applyFill="1" applyBorder="1" applyAlignment="1">
      <alignment horizontal="center" vertical="center"/>
    </xf>
    <xf numFmtId="164" fontId="17" fillId="2" borderId="101" xfId="3" applyNumberFormat="1" applyFont="1" applyFill="1" applyBorder="1" applyAlignment="1">
      <alignment horizontal="center" vertical="center"/>
    </xf>
    <xf numFmtId="0" fontId="39" fillId="2" borderId="32" xfId="0" applyFont="1" applyFill="1" applyBorder="1" applyAlignment="1">
      <alignment horizontal="center" vertical="center"/>
    </xf>
    <xf numFmtId="3" fontId="17" fillId="3" borderId="32" xfId="3" applyNumberFormat="1" applyFont="1" applyFill="1" applyBorder="1" applyAlignment="1">
      <alignment horizontal="center" vertical="center"/>
    </xf>
    <xf numFmtId="164" fontId="17" fillId="2" borderId="102" xfId="3" applyNumberFormat="1" applyFont="1" applyFill="1" applyBorder="1" applyAlignment="1">
      <alignment horizontal="center" vertical="center"/>
    </xf>
    <xf numFmtId="3" fontId="17" fillId="3" borderId="104" xfId="3" applyNumberFormat="1" applyFont="1" applyFill="1" applyBorder="1" applyAlignment="1">
      <alignment horizontal="center" vertical="center"/>
    </xf>
    <xf numFmtId="164" fontId="17" fillId="2" borderId="105" xfId="3" applyNumberFormat="1" applyFont="1" applyFill="1" applyBorder="1" applyAlignment="1">
      <alignment horizontal="center" vertical="center"/>
    </xf>
    <xf numFmtId="0" fontId="40" fillId="2" borderId="33" xfId="0" applyFont="1" applyFill="1" applyBorder="1" applyAlignment="1">
      <alignment horizontal="center" vertical="center"/>
    </xf>
    <xf numFmtId="0" fontId="40" fillId="4" borderId="99" xfId="0" applyFont="1" applyFill="1" applyBorder="1" applyAlignment="1">
      <alignment horizontal="center" vertical="center"/>
    </xf>
    <xf numFmtId="0" fontId="40" fillId="2" borderId="99" xfId="0" applyFont="1" applyFill="1" applyBorder="1" applyAlignment="1">
      <alignment horizontal="center" vertical="center"/>
    </xf>
    <xf numFmtId="0" fontId="40" fillId="2" borderId="34" xfId="0" applyFont="1" applyFill="1" applyBorder="1" applyAlignment="1">
      <alignment horizontal="center" vertical="center"/>
    </xf>
    <xf numFmtId="0" fontId="40" fillId="2" borderId="86" xfId="0" applyFont="1" applyFill="1" applyBorder="1" applyAlignment="1">
      <alignment horizontal="center" vertical="center"/>
    </xf>
    <xf numFmtId="0" fontId="40" fillId="2" borderId="35" xfId="0" applyFont="1" applyFill="1" applyBorder="1" applyAlignment="1">
      <alignment horizontal="center" vertical="center"/>
    </xf>
    <xf numFmtId="0" fontId="40" fillId="0" borderId="88" xfId="0" applyFont="1" applyBorder="1" applyAlignment="1">
      <alignment horizontal="center" vertical="center"/>
    </xf>
    <xf numFmtId="164" fontId="40" fillId="2" borderId="87" xfId="0" applyNumberFormat="1" applyFont="1" applyFill="1" applyBorder="1" applyAlignment="1">
      <alignment horizontal="center" vertical="center"/>
    </xf>
    <xf numFmtId="164" fontId="40" fillId="2" borderId="36" xfId="0" applyNumberFormat="1" applyFont="1" applyFill="1" applyBorder="1" applyAlignment="1">
      <alignment horizontal="center" vertical="center"/>
    </xf>
    <xf numFmtId="9" fontId="40" fillId="2" borderId="87" xfId="0" applyNumberFormat="1" applyFont="1" applyFill="1" applyBorder="1" applyAlignment="1">
      <alignment horizontal="center" vertical="center"/>
    </xf>
    <xf numFmtId="0" fontId="40" fillId="2" borderId="106" xfId="0" applyFont="1" applyFill="1" applyBorder="1" applyAlignment="1">
      <alignment horizontal="center" vertical="center"/>
    </xf>
    <xf numFmtId="3" fontId="40" fillId="0" borderId="92" xfId="0" applyNumberFormat="1" applyFont="1" applyBorder="1" applyAlignment="1">
      <alignment horizontal="center" vertical="center"/>
    </xf>
    <xf numFmtId="9" fontId="40" fillId="2" borderId="107" xfId="0" applyNumberFormat="1" applyFont="1" applyFill="1" applyBorder="1" applyAlignment="1">
      <alignment horizontal="center" vertical="center"/>
    </xf>
    <xf numFmtId="0" fontId="60" fillId="2" borderId="93" xfId="0" applyFont="1" applyFill="1" applyBorder="1" applyAlignment="1">
      <alignment horizontal="center" vertical="center"/>
    </xf>
    <xf numFmtId="9" fontId="40" fillId="2" borderId="90" xfId="0" applyNumberFormat="1" applyFont="1" applyFill="1" applyBorder="1" applyAlignment="1">
      <alignment horizontal="center" vertical="center"/>
    </xf>
    <xf numFmtId="9" fontId="40" fillId="2" borderId="94" xfId="0" applyNumberFormat="1" applyFont="1" applyFill="1" applyBorder="1" applyAlignment="1">
      <alignment horizontal="center" vertical="center"/>
    </xf>
    <xf numFmtId="3" fontId="22" fillId="0" borderId="16" xfId="2" applyNumberFormat="1" applyFont="1" applyBorder="1" applyAlignment="1">
      <alignment horizontal="center" vertical="center" readingOrder="2"/>
    </xf>
    <xf numFmtId="0" fontId="21" fillId="2" borderId="33" xfId="2" applyFont="1" applyFill="1" applyBorder="1" applyAlignment="1">
      <alignment horizontal="center" vertical="center" wrapText="1" readingOrder="2"/>
    </xf>
    <xf numFmtId="0" fontId="21" fillId="2" borderId="99" xfId="2" applyFont="1" applyFill="1" applyBorder="1" applyAlignment="1">
      <alignment horizontal="center" vertical="center" wrapText="1" readingOrder="2"/>
    </xf>
    <xf numFmtId="0" fontId="21" fillId="2" borderId="34" xfId="2" applyFont="1" applyFill="1" applyBorder="1" applyAlignment="1">
      <alignment horizontal="center" vertical="center" wrapText="1" readingOrder="2"/>
    </xf>
    <xf numFmtId="0" fontId="21" fillId="2" borderId="35" xfId="2" applyFont="1" applyFill="1" applyBorder="1" applyAlignment="1">
      <alignment horizontal="center" readingOrder="2"/>
    </xf>
    <xf numFmtId="164" fontId="23" fillId="2" borderId="88" xfId="2" applyNumberFormat="1" applyFont="1" applyFill="1" applyBorder="1" applyAlignment="1">
      <alignment horizontal="center" vertical="center" readingOrder="2"/>
    </xf>
    <xf numFmtId="164" fontId="23" fillId="2" borderId="36" xfId="2" applyNumberFormat="1" applyFont="1" applyFill="1" applyBorder="1" applyAlignment="1">
      <alignment horizontal="center" vertical="center" readingOrder="2"/>
    </xf>
    <xf numFmtId="3" fontId="22" fillId="2" borderId="87" xfId="2" applyNumberFormat="1" applyFont="1" applyFill="1" applyBorder="1" applyAlignment="1">
      <alignment horizontal="center" vertical="center" readingOrder="2"/>
    </xf>
    <xf numFmtId="3" fontId="57" fillId="2" borderId="36" xfId="5" applyNumberFormat="1" applyFont="1" applyFill="1" applyBorder="1" applyAlignment="1">
      <alignment horizontal="center" vertical="center"/>
    </xf>
    <xf numFmtId="0" fontId="24" fillId="0" borderId="0" xfId="11" applyFont="1" applyAlignment="1">
      <alignment horizontal="center" vertical="center"/>
    </xf>
    <xf numFmtId="0" fontId="34" fillId="0" borderId="0" xfId="11" applyFont="1" applyAlignment="1">
      <alignment horizontal="center" vertical="center"/>
    </xf>
    <xf numFmtId="0" fontId="34" fillId="2" borderId="25" xfId="11" applyFont="1" applyFill="1" applyBorder="1" applyAlignment="1">
      <alignment horizontal="center" vertical="center" wrapText="1"/>
    </xf>
    <xf numFmtId="0" fontId="34" fillId="2" borderId="26" xfId="11" applyFont="1" applyFill="1" applyBorder="1" applyAlignment="1">
      <alignment horizontal="center" vertical="center" wrapText="1"/>
    </xf>
    <xf numFmtId="0" fontId="34" fillId="2" borderId="28" xfId="11" applyFont="1" applyFill="1" applyBorder="1" applyAlignment="1">
      <alignment horizontal="center" vertical="center" wrapText="1"/>
    </xf>
    <xf numFmtId="0" fontId="34" fillId="2" borderId="20" xfId="11" applyFont="1" applyFill="1" applyBorder="1" applyAlignment="1">
      <alignment horizontal="center" vertical="center" wrapText="1"/>
    </xf>
    <xf numFmtId="0" fontId="35" fillId="2" borderId="50" xfId="11" applyFont="1" applyFill="1" applyBorder="1" applyAlignment="1">
      <alignment horizontal="center" vertical="center"/>
    </xf>
    <xf numFmtId="3" fontId="36" fillId="0" borderId="25" xfId="11" applyNumberFormat="1" applyFont="1" applyBorder="1" applyAlignment="1">
      <alignment horizontal="center" vertical="center"/>
    </xf>
    <xf numFmtId="3" fontId="36" fillId="0" borderId="26" xfId="11" applyNumberFormat="1" applyFont="1" applyBorder="1" applyAlignment="1">
      <alignment horizontal="center" vertical="center"/>
    </xf>
    <xf numFmtId="3" fontId="36" fillId="0" borderId="19" xfId="11" applyNumberFormat="1" applyFont="1" applyBorder="1" applyAlignment="1">
      <alignment horizontal="center" vertical="center"/>
    </xf>
    <xf numFmtId="3" fontId="36" fillId="0" borderId="28" xfId="11" applyNumberFormat="1" applyFont="1" applyBorder="1" applyAlignment="1">
      <alignment horizontal="center" vertical="center"/>
    </xf>
    <xf numFmtId="3" fontId="36" fillId="5" borderId="30" xfId="11" applyNumberFormat="1" applyFont="1" applyFill="1" applyBorder="1" applyAlignment="1">
      <alignment horizontal="center" vertical="center"/>
    </xf>
    <xf numFmtId="3" fontId="37" fillId="5" borderId="51" xfId="11" applyNumberFormat="1" applyFont="1" applyFill="1" applyBorder="1" applyAlignment="1">
      <alignment horizontal="center" vertical="center"/>
    </xf>
    <xf numFmtId="3" fontId="36" fillId="5" borderId="28" xfId="11" applyNumberFormat="1" applyFont="1" applyFill="1" applyBorder="1" applyAlignment="1">
      <alignment horizontal="center" vertical="center"/>
    </xf>
    <xf numFmtId="3" fontId="37" fillId="5" borderId="52" xfId="11" applyNumberFormat="1" applyFont="1" applyFill="1" applyBorder="1" applyAlignment="1">
      <alignment horizontal="center" vertical="center"/>
    </xf>
    <xf numFmtId="0" fontId="35" fillId="2" borderId="53" xfId="11" applyFont="1" applyFill="1" applyBorder="1" applyAlignment="1">
      <alignment horizontal="center" vertical="center"/>
    </xf>
    <xf numFmtId="0" fontId="36" fillId="0" borderId="15" xfId="11" applyFont="1" applyBorder="1" applyAlignment="1">
      <alignment horizontal="center" vertical="center"/>
    </xf>
    <xf numFmtId="0" fontId="36" fillId="0" borderId="54" xfId="11" applyFont="1" applyBorder="1" applyAlignment="1">
      <alignment horizontal="center" vertical="center"/>
    </xf>
    <xf numFmtId="0" fontId="35" fillId="2" borderId="55" xfId="11" applyFont="1" applyFill="1" applyBorder="1" applyAlignment="1">
      <alignment horizontal="center" vertical="center" wrapText="1"/>
    </xf>
    <xf numFmtId="164" fontId="36" fillId="2" borderId="56" xfId="11" applyNumberFormat="1" applyFont="1" applyFill="1" applyBorder="1" applyAlignment="1">
      <alignment horizontal="center" vertical="center"/>
    </xf>
    <xf numFmtId="164" fontId="36" fillId="2" borderId="57" xfId="11" applyNumberFormat="1" applyFont="1" applyFill="1" applyBorder="1" applyAlignment="1">
      <alignment horizontal="center" vertical="center"/>
    </xf>
    <xf numFmtId="164" fontId="24" fillId="0" borderId="0" xfId="11" applyNumberFormat="1" applyFont="1" applyAlignment="1">
      <alignment horizontal="center" vertical="center"/>
    </xf>
    <xf numFmtId="0" fontId="62" fillId="0" borderId="0" xfId="9" applyFont="1"/>
    <xf numFmtId="49" fontId="61" fillId="2" borderId="86" xfId="9" applyNumberFormat="1" applyFont="1" applyFill="1" applyBorder="1" applyAlignment="1">
      <alignment horizontal="center" vertical="center"/>
    </xf>
    <xf numFmtId="49" fontId="61" fillId="2" borderId="16" xfId="9" applyNumberFormat="1" applyFont="1" applyFill="1" applyBorder="1" applyAlignment="1">
      <alignment horizontal="center" vertical="center"/>
    </xf>
    <xf numFmtId="49" fontId="61" fillId="2" borderId="87" xfId="9" applyNumberFormat="1" applyFont="1" applyFill="1" applyBorder="1" applyAlignment="1">
      <alignment horizontal="center" vertical="center"/>
    </xf>
    <xf numFmtId="49" fontId="61" fillId="2" borderId="91" xfId="9" applyNumberFormat="1" applyFont="1" applyFill="1" applyBorder="1" applyAlignment="1">
      <alignment horizontal="center" vertical="center"/>
    </xf>
    <xf numFmtId="49" fontId="61" fillId="2" borderId="113" xfId="9" applyNumberFormat="1" applyFont="1" applyFill="1" applyBorder="1" applyAlignment="1">
      <alignment horizontal="center" vertical="center"/>
    </xf>
    <xf numFmtId="3" fontId="61" fillId="3" borderId="35" xfId="9" applyNumberFormat="1" applyFont="1" applyFill="1" applyBorder="1" applyAlignment="1">
      <alignment horizontal="center" vertical="center"/>
    </xf>
    <xf numFmtId="3" fontId="61" fillId="3" borderId="88" xfId="9" applyNumberFormat="1" applyFont="1" applyFill="1" applyBorder="1" applyAlignment="1">
      <alignment horizontal="center" vertical="center"/>
    </xf>
    <xf numFmtId="3" fontId="61" fillId="3" borderId="36" xfId="9" applyNumberFormat="1" applyFont="1" applyFill="1" applyBorder="1" applyAlignment="1">
      <alignment horizontal="center" vertical="center"/>
    </xf>
    <xf numFmtId="3" fontId="61" fillId="3" borderId="114" xfId="9" applyNumberFormat="1" applyFont="1" applyFill="1" applyBorder="1" applyAlignment="1">
      <alignment horizontal="center" vertical="center"/>
    </xf>
    <xf numFmtId="0" fontId="6" fillId="0" borderId="0" xfId="11"/>
    <xf numFmtId="0" fontId="21" fillId="2" borderId="86" xfId="2" applyFont="1" applyFill="1" applyBorder="1" applyAlignment="1">
      <alignment horizontal="center" readingOrder="2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95" xfId="1" applyNumberFormat="1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 readingOrder="1"/>
    </xf>
    <xf numFmtId="0" fontId="58" fillId="0" borderId="0" xfId="0" applyFont="1" applyAlignment="1">
      <alignment horizontal="center" vertical="center" readingOrder="1"/>
    </xf>
    <xf numFmtId="0" fontId="19" fillId="0" borderId="0" xfId="2" applyFont="1" applyAlignment="1">
      <alignment horizontal="center" vertical="center" readingOrder="2"/>
    </xf>
    <xf numFmtId="0" fontId="44" fillId="0" borderId="0" xfId="0" applyFont="1" applyAlignment="1">
      <alignment horizontal="center" vertical="center" readingOrder="1"/>
    </xf>
    <xf numFmtId="0" fontId="52" fillId="0" borderId="0" xfId="5" applyFont="1" applyAlignment="1">
      <alignment horizontal="center" vertical="center"/>
    </xf>
    <xf numFmtId="0" fontId="54" fillId="2" borderId="80" xfId="5" applyFont="1" applyFill="1" applyBorder="1" applyAlignment="1">
      <alignment horizontal="center" vertical="center" wrapText="1"/>
    </xf>
    <xf numFmtId="0" fontId="54" fillId="2" borderId="81" xfId="5" applyFont="1" applyFill="1" applyBorder="1" applyAlignment="1">
      <alignment horizontal="center" vertical="center" wrapText="1"/>
    </xf>
    <xf numFmtId="0" fontId="54" fillId="2" borderId="82" xfId="5" applyFont="1" applyFill="1" applyBorder="1" applyAlignment="1">
      <alignment horizontal="center" vertical="center" wrapText="1"/>
    </xf>
    <xf numFmtId="0" fontId="57" fillId="2" borderId="93" xfId="5" applyFont="1" applyFill="1" applyBorder="1" applyAlignment="1">
      <alignment horizontal="center" vertical="center" wrapText="1"/>
    </xf>
    <xf numFmtId="0" fontId="57" fillId="2" borderId="90" xfId="5" applyFont="1" applyFill="1" applyBorder="1" applyAlignment="1">
      <alignment horizontal="center" vertical="center" wrapText="1"/>
    </xf>
    <xf numFmtId="0" fontId="57" fillId="2" borderId="35" xfId="5" applyFont="1" applyFill="1" applyBorder="1" applyAlignment="1">
      <alignment horizontal="center" vertical="center"/>
    </xf>
    <xf numFmtId="0" fontId="57" fillId="2" borderId="88" xfId="5" applyFont="1" applyFill="1" applyBorder="1" applyAlignment="1">
      <alignment horizontal="center" vertical="center"/>
    </xf>
    <xf numFmtId="0" fontId="43" fillId="0" borderId="0" xfId="11" applyFont="1" applyAlignment="1">
      <alignment horizontal="center" vertical="center"/>
    </xf>
    <xf numFmtId="0" fontId="30" fillId="2" borderId="40" xfId="11" applyFont="1" applyFill="1" applyBorder="1" applyAlignment="1">
      <alignment horizontal="center" vertical="center" wrapText="1"/>
    </xf>
    <xf numFmtId="0" fontId="30" fillId="2" borderId="46" xfId="11" applyFont="1" applyFill="1" applyBorder="1" applyAlignment="1">
      <alignment horizontal="center" vertical="center" wrapText="1"/>
    </xf>
    <xf numFmtId="0" fontId="30" fillId="2" borderId="48" xfId="11" applyFont="1" applyFill="1" applyBorder="1" applyAlignment="1">
      <alignment horizontal="center" vertical="center" wrapText="1"/>
    </xf>
    <xf numFmtId="0" fontId="31" fillId="2" borderId="41" xfId="11" applyFont="1" applyFill="1" applyBorder="1" applyAlignment="1">
      <alignment horizontal="center" vertical="center" wrapText="1"/>
    </xf>
    <xf numFmtId="0" fontId="31" fillId="2" borderId="42" xfId="11" applyFont="1" applyFill="1" applyBorder="1" applyAlignment="1">
      <alignment horizontal="center" vertical="center" wrapText="1"/>
    </xf>
    <xf numFmtId="0" fontId="31" fillId="2" borderId="43" xfId="11" applyFont="1" applyFill="1" applyBorder="1" applyAlignment="1">
      <alignment horizontal="center" vertical="center" wrapText="1"/>
    </xf>
    <xf numFmtId="0" fontId="32" fillId="2" borderId="44" xfId="11" applyFont="1" applyFill="1" applyBorder="1" applyAlignment="1">
      <alignment horizontal="center" vertical="center" wrapText="1"/>
    </xf>
    <xf numFmtId="0" fontId="32" fillId="2" borderId="24" xfId="11" applyFont="1" applyFill="1" applyBorder="1" applyAlignment="1">
      <alignment horizontal="center" vertical="center" wrapText="1"/>
    </xf>
    <xf numFmtId="0" fontId="32" fillId="2" borderId="29" xfId="11" applyFont="1" applyFill="1" applyBorder="1" applyAlignment="1">
      <alignment horizontal="center" vertical="center" wrapText="1"/>
    </xf>
    <xf numFmtId="0" fontId="33" fillId="2" borderId="45" xfId="11" applyFont="1" applyFill="1" applyBorder="1" applyAlignment="1">
      <alignment horizontal="center" vertical="center" wrapText="1"/>
    </xf>
    <xf numFmtId="0" fontId="32" fillId="2" borderId="47" xfId="11" applyFont="1" applyFill="1" applyBorder="1" applyAlignment="1">
      <alignment horizontal="center" vertical="center" wrapText="1"/>
    </xf>
    <xf numFmtId="0" fontId="32" fillId="2" borderId="49" xfId="11" applyFont="1" applyFill="1" applyBorder="1" applyAlignment="1">
      <alignment horizontal="center" vertical="center" wrapText="1"/>
    </xf>
    <xf numFmtId="0" fontId="33" fillId="2" borderId="21" xfId="11" applyFont="1" applyFill="1" applyBorder="1" applyAlignment="1">
      <alignment horizontal="center" vertical="center" wrapText="1"/>
    </xf>
    <xf numFmtId="0" fontId="33" fillId="2" borderId="22" xfId="11" applyFont="1" applyFill="1" applyBorder="1" applyAlignment="1">
      <alignment horizontal="center" vertical="center" wrapText="1"/>
    </xf>
    <xf numFmtId="0" fontId="32" fillId="2" borderId="19" xfId="11" applyFont="1" applyFill="1" applyBorder="1" applyAlignment="1">
      <alignment horizontal="center" vertical="center" wrapText="1"/>
    </xf>
    <xf numFmtId="0" fontId="32" fillId="2" borderId="27" xfId="11" applyFont="1" applyFill="1" applyBorder="1" applyAlignment="1">
      <alignment horizontal="center" vertical="center" wrapText="1"/>
    </xf>
    <xf numFmtId="0" fontId="33" fillId="2" borderId="23" xfId="11" applyFont="1" applyFill="1" applyBorder="1" applyAlignment="1">
      <alignment horizontal="center" vertical="center" wrapText="1"/>
    </xf>
    <xf numFmtId="0" fontId="61" fillId="2" borderId="108" xfId="9" applyFont="1" applyFill="1" applyBorder="1" applyAlignment="1">
      <alignment horizontal="center" vertical="center"/>
    </xf>
    <xf numFmtId="0" fontId="61" fillId="2" borderId="111" xfId="9" applyFont="1" applyFill="1" applyBorder="1" applyAlignment="1">
      <alignment horizontal="center" vertical="center"/>
    </xf>
    <xf numFmtId="49" fontId="61" fillId="2" borderId="33" xfId="9" applyNumberFormat="1" applyFont="1" applyFill="1" applyBorder="1" applyAlignment="1">
      <alignment horizontal="center" vertical="center"/>
    </xf>
    <xf numFmtId="49" fontId="61" fillId="2" borderId="99" xfId="9" applyNumberFormat="1" applyFont="1" applyFill="1" applyBorder="1" applyAlignment="1">
      <alignment horizontal="center" vertical="center"/>
    </xf>
    <xf numFmtId="49" fontId="61" fillId="2" borderId="34" xfId="9" applyNumberFormat="1" applyFont="1" applyFill="1" applyBorder="1" applyAlignment="1">
      <alignment horizontal="center" vertical="center"/>
    </xf>
    <xf numFmtId="49" fontId="61" fillId="2" borderId="109" xfId="9" applyNumberFormat="1" applyFont="1" applyFill="1" applyBorder="1" applyAlignment="1">
      <alignment horizontal="center" vertical="center"/>
    </xf>
    <xf numFmtId="49" fontId="61" fillId="2" borderId="110" xfId="9" applyNumberFormat="1" applyFont="1" applyFill="1" applyBorder="1" applyAlignment="1">
      <alignment horizontal="center" vertical="center" wrapText="1"/>
    </xf>
    <xf numFmtId="49" fontId="61" fillId="2" borderId="112" xfId="9" applyNumberFormat="1" applyFont="1" applyFill="1" applyBorder="1" applyAlignment="1">
      <alignment horizontal="center" vertical="center" wrapText="1"/>
    </xf>
    <xf numFmtId="49" fontId="61" fillId="2" borderId="86" xfId="9" applyNumberFormat="1" applyFont="1" applyFill="1" applyBorder="1" applyAlignment="1">
      <alignment horizontal="center" vertical="center"/>
    </xf>
    <xf numFmtId="49" fontId="61" fillId="2" borderId="16" xfId="9" applyNumberFormat="1" applyFont="1" applyFill="1" applyBorder="1" applyAlignment="1">
      <alignment horizontal="center" vertical="center"/>
    </xf>
    <xf numFmtId="49" fontId="61" fillId="2" borderId="87" xfId="9" applyNumberFormat="1" applyFont="1" applyFill="1" applyBorder="1" applyAlignment="1">
      <alignment horizontal="center" vertical="center"/>
    </xf>
    <xf numFmtId="49" fontId="61" fillId="2" borderId="91" xfId="9" applyNumberFormat="1" applyFont="1" applyFill="1" applyBorder="1" applyAlignment="1">
      <alignment horizontal="center" vertical="center"/>
    </xf>
    <xf numFmtId="164" fontId="61" fillId="2" borderId="17" xfId="9" applyNumberFormat="1" applyFont="1" applyFill="1" applyBorder="1" applyAlignment="1">
      <alignment horizontal="center" vertical="center"/>
    </xf>
    <xf numFmtId="164" fontId="61" fillId="2" borderId="118" xfId="9" applyNumberFormat="1" applyFont="1" applyFill="1" applyBorder="1" applyAlignment="1">
      <alignment horizontal="center" vertical="center"/>
    </xf>
    <xf numFmtId="164" fontId="61" fillId="2" borderId="18" xfId="9" applyNumberFormat="1" applyFont="1" applyFill="1" applyBorder="1" applyAlignment="1">
      <alignment horizontal="center" vertical="center"/>
    </xf>
    <xf numFmtId="3" fontId="61" fillId="2" borderId="115" xfId="9" applyNumberFormat="1" applyFont="1" applyFill="1" applyBorder="1" applyAlignment="1">
      <alignment horizontal="center" vertical="center"/>
    </xf>
    <xf numFmtId="3" fontId="61" fillId="2" borderId="95" xfId="9" applyNumberFormat="1" applyFont="1" applyFill="1" applyBorder="1" applyAlignment="1">
      <alignment horizontal="center" vertical="center"/>
    </xf>
    <xf numFmtId="3" fontId="61" fillId="2" borderId="119" xfId="9" applyNumberFormat="1" applyFont="1" applyFill="1" applyBorder="1" applyAlignment="1">
      <alignment horizontal="center" vertical="center"/>
    </xf>
    <xf numFmtId="49" fontId="61" fillId="2" borderId="116" xfId="9" applyNumberFormat="1" applyFont="1" applyFill="1" applyBorder="1" applyAlignment="1">
      <alignment horizontal="center" vertical="center"/>
    </xf>
    <xf numFmtId="49" fontId="61" fillId="2" borderId="119" xfId="9" applyNumberFormat="1" applyFont="1" applyFill="1" applyBorder="1" applyAlignment="1">
      <alignment horizontal="center" vertical="center"/>
    </xf>
    <xf numFmtId="3" fontId="61" fillId="2" borderId="17" xfId="9" applyNumberFormat="1" applyFont="1" applyFill="1" applyBorder="1" applyAlignment="1">
      <alignment horizontal="center" vertical="center"/>
    </xf>
    <xf numFmtId="3" fontId="61" fillId="2" borderId="89" xfId="9" applyNumberFormat="1" applyFont="1" applyFill="1" applyBorder="1" applyAlignment="1">
      <alignment horizontal="center" vertical="center"/>
    </xf>
    <xf numFmtId="3" fontId="61" fillId="2" borderId="117" xfId="9" applyNumberFormat="1" applyFont="1" applyFill="1" applyBorder="1" applyAlignment="1">
      <alignment horizontal="center" vertical="center"/>
    </xf>
    <xf numFmtId="3" fontId="61" fillId="2" borderId="18" xfId="9" applyNumberFormat="1" applyFont="1" applyFill="1" applyBorder="1" applyAlignment="1">
      <alignment horizontal="center" vertical="center"/>
    </xf>
    <xf numFmtId="3" fontId="61" fillId="2" borderId="118" xfId="9" applyNumberFormat="1" applyFont="1" applyFill="1" applyBorder="1" applyAlignment="1">
      <alignment horizontal="center" vertical="center"/>
    </xf>
    <xf numFmtId="0" fontId="59" fillId="3" borderId="39" xfId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8" fillId="2" borderId="97" xfId="2" applyFont="1" applyFill="1" applyBorder="1" applyAlignment="1">
      <alignment horizontal="center" vertical="center"/>
    </xf>
    <xf numFmtId="0" fontId="8" fillId="2" borderId="98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 wrapText="1"/>
    </xf>
    <xf numFmtId="0" fontId="10" fillId="2" borderId="96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96" xfId="2" applyFont="1" applyFill="1" applyBorder="1" applyAlignment="1">
      <alignment horizontal="center" vertical="center" wrapText="1"/>
    </xf>
    <xf numFmtId="49" fontId="16" fillId="2" borderId="103" xfId="3" applyNumberFormat="1" applyFont="1" applyFill="1" applyBorder="1" applyAlignment="1">
      <alignment horizontal="center" vertical="center"/>
    </xf>
    <xf numFmtId="49" fontId="16" fillId="2" borderId="104" xfId="3" applyNumberFormat="1" applyFont="1" applyFill="1" applyBorder="1" applyAlignment="1">
      <alignment horizontal="center" vertical="center"/>
    </xf>
    <xf numFmtId="49" fontId="15" fillId="2" borderId="12" xfId="3" applyNumberFormat="1" applyFont="1" applyFill="1" applyBorder="1" applyAlignment="1">
      <alignment horizontal="center" vertical="center"/>
    </xf>
    <xf numFmtId="49" fontId="15" fillId="2" borderId="13" xfId="3" applyNumberFormat="1" applyFont="1" applyFill="1" applyBorder="1" applyAlignment="1">
      <alignment horizontal="center" vertical="center"/>
    </xf>
    <xf numFmtId="0" fontId="8" fillId="0" borderId="13" xfId="3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 readingOrder="2"/>
    </xf>
    <xf numFmtId="0" fontId="44" fillId="0" borderId="0" xfId="0" applyFont="1" applyAlignment="1">
      <alignment horizontal="center" vertical="center" readingOrder="2"/>
    </xf>
    <xf numFmtId="0" fontId="1" fillId="2" borderId="72" xfId="9" applyFill="1" applyBorder="1" applyAlignment="1">
      <alignment horizontal="center" vertical="center"/>
    </xf>
    <xf numFmtId="0" fontId="1" fillId="2" borderId="63" xfId="9" applyFill="1" applyBorder="1" applyAlignment="1">
      <alignment horizontal="center" vertical="center"/>
    </xf>
    <xf numFmtId="0" fontId="45" fillId="2" borderId="73" xfId="9" applyFont="1" applyFill="1" applyBorder="1" applyAlignment="1">
      <alignment horizontal="center" vertical="center" wrapText="1"/>
    </xf>
    <xf numFmtId="0" fontId="45" fillId="2" borderId="75" xfId="9" applyFont="1" applyFill="1" applyBorder="1" applyAlignment="1">
      <alignment horizontal="center" vertical="center" wrapText="1"/>
    </xf>
    <xf numFmtId="0" fontId="51" fillId="0" borderId="0" xfId="9" applyFont="1" applyAlignment="1">
      <alignment horizontal="center" vertical="center"/>
    </xf>
    <xf numFmtId="0" fontId="46" fillId="2" borderId="70" xfId="11" applyFont="1" applyFill="1" applyBorder="1" applyAlignment="1">
      <alignment horizontal="center" vertical="center" wrapText="1" readingOrder="2"/>
    </xf>
    <xf numFmtId="0" fontId="46" fillId="2" borderId="74" xfId="11" applyFont="1" applyFill="1" applyBorder="1" applyAlignment="1">
      <alignment horizontal="center" vertical="center" wrapText="1" readingOrder="2"/>
    </xf>
    <xf numFmtId="0" fontId="46" fillId="2" borderId="71" xfId="11" applyFont="1" applyFill="1" applyBorder="1" applyAlignment="1">
      <alignment horizontal="center" vertical="center" wrapText="1" readingOrder="2"/>
    </xf>
    <xf numFmtId="0" fontId="41" fillId="2" borderId="33" xfId="2" applyFont="1" applyFill="1" applyBorder="1" applyAlignment="1">
      <alignment horizontal="center" vertical="center" wrapText="1" readingOrder="2"/>
    </xf>
    <xf numFmtId="0" fontId="41" fillId="2" borderId="34" xfId="2" applyFont="1" applyFill="1" applyBorder="1" applyAlignment="1">
      <alignment horizontal="center" vertical="center" wrapText="1" readingOrder="2"/>
    </xf>
    <xf numFmtId="0" fontId="41" fillId="2" borderId="35" xfId="2" applyFont="1" applyFill="1" applyBorder="1" applyAlignment="1">
      <alignment horizontal="center" vertical="center" wrapText="1" readingOrder="2"/>
    </xf>
    <xf numFmtId="0" fontId="41" fillId="2" borderId="36" xfId="2" applyFont="1" applyFill="1" applyBorder="1" applyAlignment="1">
      <alignment horizontal="center" vertical="center" wrapText="1" readingOrder="2"/>
    </xf>
  </cellXfs>
  <cellStyles count="16">
    <cellStyle name="Normal" xfId="0" builtinId="0"/>
    <cellStyle name="Normal 2" xfId="1" xr:uid="{00000000-0005-0000-0000-000001000000}"/>
    <cellStyle name="Normal 2 2" xfId="5" xr:uid="{00000000-0005-0000-0000-000002000000}"/>
    <cellStyle name="Normal 2 3" xfId="9" xr:uid="{00000000-0005-0000-0000-000003000000}"/>
    <cellStyle name="Normal 2 4" xfId="15" xr:uid="{00000000-0005-0000-0000-000004000000}"/>
    <cellStyle name="Normal 3" xfId="2" xr:uid="{00000000-0005-0000-0000-000005000000}"/>
    <cellStyle name="Normal 3 2" xfId="4" xr:uid="{00000000-0005-0000-0000-000006000000}"/>
    <cellStyle name="Normal 3 2 2" xfId="11" xr:uid="{00000000-0005-0000-0000-000007000000}"/>
    <cellStyle name="Normal 4" xfId="3" xr:uid="{00000000-0005-0000-0000-000008000000}"/>
    <cellStyle name="Normal 4 2" xfId="10" xr:uid="{00000000-0005-0000-0000-000009000000}"/>
    <cellStyle name="Normal 5" xfId="6" xr:uid="{00000000-0005-0000-0000-00000A000000}"/>
    <cellStyle name="Normal 5 2" xfId="7" xr:uid="{00000000-0005-0000-0000-00000B000000}"/>
    <cellStyle name="Normal 5 2 2" xfId="13" xr:uid="{00000000-0005-0000-0000-00000C000000}"/>
    <cellStyle name="Normal 5 3" xfId="12" xr:uid="{00000000-0005-0000-0000-00000D000000}"/>
    <cellStyle name="Normal 6" xfId="8" xr:uid="{00000000-0005-0000-0000-00000E000000}"/>
    <cellStyle name="Normal 6 2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D8-4EEB-ABDF-2F9899E51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ar-SA" sz="24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1" r="0.750000000000009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AB-4D66-8D38-41032B20D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ar-SA" sz="24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1" r="0.750000000000009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6E-44CF-A166-63836F6D2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ar-SA" sz="24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1" r="0.750000000000009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1E-49A4-9FF7-8056D6235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ar-SA" sz="24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1" r="0.750000000000009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workbookViewId="0">
      <selection activeCell="I4" sqref="I4"/>
    </sheetView>
  </sheetViews>
  <sheetFormatPr defaultColWidth="9.109375" defaultRowHeight="14.4"/>
  <cols>
    <col min="1" max="1" width="22.109375" style="30" customWidth="1"/>
    <col min="2" max="2" width="9.109375" style="30"/>
    <col min="3" max="3" width="13.6640625" style="30" customWidth="1"/>
    <col min="4" max="4" width="9.109375" style="30"/>
    <col min="5" max="5" width="12.109375" style="30" bestFit="1" customWidth="1"/>
    <col min="6" max="16384" width="9.109375" style="30"/>
  </cols>
  <sheetData>
    <row r="1" spans="1:5" s="52" customFormat="1" ht="59.25" customHeight="1">
      <c r="A1" s="171" t="s">
        <v>86</v>
      </c>
      <c r="B1" s="172"/>
      <c r="C1" s="172"/>
      <c r="D1" s="172"/>
      <c r="E1" s="172"/>
    </row>
    <row r="2" spans="1:5" ht="31.5" customHeight="1" thickBot="1"/>
    <row r="3" spans="1:5" ht="60.75" customHeight="1">
      <c r="A3" s="75" t="s">
        <v>83</v>
      </c>
      <c r="B3" s="76" t="s">
        <v>78</v>
      </c>
      <c r="C3" s="76" t="s">
        <v>79</v>
      </c>
      <c r="D3" s="76" t="s">
        <v>80</v>
      </c>
      <c r="E3" s="77" t="s">
        <v>1</v>
      </c>
    </row>
    <row r="4" spans="1:5" ht="49.5" customHeight="1">
      <c r="A4" s="78" t="s">
        <v>77</v>
      </c>
      <c r="B4" s="65">
        <v>1378</v>
      </c>
      <c r="C4" s="65">
        <v>30543</v>
      </c>
      <c r="D4" s="65">
        <v>356</v>
      </c>
      <c r="E4" s="79">
        <f>SUM(B4:D4)</f>
        <v>32277</v>
      </c>
    </row>
    <row r="5" spans="1:5" s="34" customFormat="1" ht="36.75" customHeight="1" thickBot="1">
      <c r="A5" s="80" t="s">
        <v>40</v>
      </c>
      <c r="B5" s="35">
        <f>B4/$E$4</f>
        <v>4.2692939244663386E-2</v>
      </c>
      <c r="C5" s="35">
        <f>C4/$E$4</f>
        <v>0.94627753508690404</v>
      </c>
      <c r="D5" s="35">
        <f>D4/$E$4</f>
        <v>1.1029525668432631E-2</v>
      </c>
      <c r="E5" s="36">
        <f>E4/$E$4</f>
        <v>1</v>
      </c>
    </row>
  </sheetData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tabSelected="1" workbookViewId="0">
      <selection activeCell="I6" sqref="I6"/>
    </sheetView>
  </sheetViews>
  <sheetFormatPr defaultColWidth="9.109375" defaultRowHeight="14.4"/>
  <cols>
    <col min="1" max="1" width="24.33203125" style="31" customWidth="1"/>
    <col min="2" max="2" width="15.5546875" style="31" customWidth="1"/>
    <col min="3" max="3" width="15" style="31" customWidth="1"/>
    <col min="4" max="4" width="15.88671875" style="31" customWidth="1"/>
    <col min="5" max="5" width="10.88671875" style="31" customWidth="1"/>
    <col min="6" max="16384" width="9.109375" style="31"/>
  </cols>
  <sheetData>
    <row r="1" spans="1:5" ht="45.75" customHeight="1">
      <c r="A1" s="247" t="s">
        <v>111</v>
      </c>
      <c r="B1" s="247"/>
      <c r="C1" s="247"/>
      <c r="D1" s="247"/>
      <c r="E1" s="247"/>
    </row>
    <row r="2" spans="1:5" ht="15" thickBot="1"/>
    <row r="3" spans="1:5" ht="21.75" customHeight="1">
      <c r="A3" s="248" t="s">
        <v>70</v>
      </c>
      <c r="B3" s="250" t="s">
        <v>67</v>
      </c>
      <c r="C3" s="250"/>
      <c r="D3" s="243" t="s">
        <v>113</v>
      </c>
      <c r="E3" s="245" t="s">
        <v>72</v>
      </c>
    </row>
    <row r="4" spans="1:5" s="32" customFormat="1" ht="63" customHeight="1">
      <c r="A4" s="249"/>
      <c r="B4" s="33" t="s">
        <v>68</v>
      </c>
      <c r="C4" s="33" t="s">
        <v>69</v>
      </c>
      <c r="D4" s="244"/>
      <c r="E4" s="246"/>
    </row>
    <row r="5" spans="1:5" ht="57" customHeight="1">
      <c r="A5" s="45" t="s">
        <v>112</v>
      </c>
      <c r="B5" s="37">
        <v>10350</v>
      </c>
      <c r="C5" s="37">
        <v>1420</v>
      </c>
      <c r="D5" s="38">
        <f>SUM(B5:C5)</f>
        <v>11770</v>
      </c>
      <c r="E5" s="46">
        <f>B5/D5</f>
        <v>0.87935429056924386</v>
      </c>
    </row>
    <row r="6" spans="1:5" ht="61.5" customHeight="1" thickBot="1">
      <c r="A6" s="47" t="s">
        <v>71</v>
      </c>
      <c r="B6" s="48">
        <v>13923</v>
      </c>
      <c r="C6" s="48">
        <v>1519</v>
      </c>
      <c r="D6" s="49">
        <f>SUM(B6:C6)</f>
        <v>15442</v>
      </c>
      <c r="E6" s="50">
        <f t="shared" ref="E6" si="0">B6/D6</f>
        <v>0.90163191296464185</v>
      </c>
    </row>
    <row r="7" spans="1:5" ht="61.5" customHeight="1" thickBot="1">
      <c r="A7" s="42" t="s">
        <v>66</v>
      </c>
      <c r="B7" s="43">
        <f>B6-B5</f>
        <v>3573</v>
      </c>
      <c r="C7" s="43">
        <f t="shared" ref="C7:D7" si="1">C6-C5</f>
        <v>99</v>
      </c>
      <c r="D7" s="44">
        <f t="shared" si="1"/>
        <v>3672</v>
      </c>
    </row>
    <row r="8" spans="1:5" ht="49.5" customHeight="1" thickBot="1">
      <c r="A8" s="39" t="s">
        <v>32</v>
      </c>
      <c r="B8" s="40">
        <f>B7/B5</f>
        <v>0.34521739130434781</v>
      </c>
      <c r="C8" s="40">
        <f t="shared" ref="C8:D8" si="2">C7/C5</f>
        <v>6.9718309859154934E-2</v>
      </c>
      <c r="D8" s="41">
        <f t="shared" si="2"/>
        <v>0.31197960917587086</v>
      </c>
    </row>
  </sheetData>
  <mergeCells count="5">
    <mergeCell ref="D3:D4"/>
    <mergeCell ref="E3:E4"/>
    <mergeCell ref="A1:E1"/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6"/>
  <dimension ref="A1:E7"/>
  <sheetViews>
    <sheetView zoomScale="62" zoomScaleNormal="62" workbookViewId="0">
      <selection activeCell="E7" sqref="E7"/>
    </sheetView>
  </sheetViews>
  <sheetFormatPr defaultColWidth="9.109375" defaultRowHeight="27.6"/>
  <cols>
    <col min="1" max="1" width="34.88671875" style="20" customWidth="1"/>
    <col min="2" max="2" width="17.6640625" style="20" customWidth="1"/>
    <col min="3" max="3" width="24.109375" style="20" customWidth="1"/>
    <col min="4" max="4" width="26.6640625" style="20" customWidth="1"/>
    <col min="5" max="5" width="23" style="20" customWidth="1"/>
    <col min="6" max="16384" width="9.109375" style="20"/>
  </cols>
  <sheetData>
    <row r="1" spans="1:5" ht="36.75" customHeight="1">
      <c r="B1" s="173"/>
      <c r="C1" s="173"/>
      <c r="D1" s="173"/>
      <c r="E1" s="173"/>
    </row>
    <row r="2" spans="1:5" ht="40.5" customHeight="1">
      <c r="A2" s="174" t="s">
        <v>87</v>
      </c>
      <c r="B2" s="174"/>
      <c r="C2" s="174"/>
      <c r="D2" s="174"/>
      <c r="E2" s="174"/>
    </row>
    <row r="3" spans="1:5" ht="59.25" customHeight="1" thickBot="1"/>
    <row r="4" spans="1:5" ht="70.5" customHeight="1">
      <c r="A4" s="67" t="s">
        <v>114</v>
      </c>
      <c r="B4" s="68" t="s">
        <v>82</v>
      </c>
      <c r="C4" s="68" t="s">
        <v>81</v>
      </c>
      <c r="D4" s="68" t="s">
        <v>115</v>
      </c>
      <c r="E4" s="69" t="s">
        <v>38</v>
      </c>
    </row>
    <row r="5" spans="1:5" ht="44.25" customHeight="1">
      <c r="A5" s="70">
        <v>2021</v>
      </c>
      <c r="B5" s="66">
        <v>1255</v>
      </c>
      <c r="C5" s="66">
        <v>26630</v>
      </c>
      <c r="D5" s="66">
        <v>316</v>
      </c>
      <c r="E5" s="71">
        <f>SUM(B5:D5)</f>
        <v>28201</v>
      </c>
    </row>
    <row r="6" spans="1:5" ht="37.5" customHeight="1">
      <c r="A6" s="70">
        <v>2022</v>
      </c>
      <c r="B6" s="66">
        <v>1378</v>
      </c>
      <c r="C6" s="66">
        <v>30543</v>
      </c>
      <c r="D6" s="66">
        <v>356</v>
      </c>
      <c r="E6" s="71">
        <f>SUM(B6:D6)</f>
        <v>32277</v>
      </c>
    </row>
    <row r="7" spans="1:5" ht="78" customHeight="1" thickBot="1">
      <c r="A7" s="72" t="s">
        <v>116</v>
      </c>
      <c r="B7" s="73">
        <f>((B6-B5)/B5)</f>
        <v>9.8007968127490033E-2</v>
      </c>
      <c r="C7" s="73">
        <f t="shared" ref="C7:E7" si="0">((C6-C5)/C5)</f>
        <v>0.14693954187007136</v>
      </c>
      <c r="D7" s="73">
        <f t="shared" si="0"/>
        <v>0.12658227848101267</v>
      </c>
      <c r="E7" s="74">
        <f t="shared" si="0"/>
        <v>0.14453388177724194</v>
      </c>
    </row>
  </sheetData>
  <mergeCells count="2">
    <mergeCell ref="B1:E1"/>
    <mergeCell ref="A2:E2"/>
  </mergeCells>
  <printOptions horizontalCentered="1"/>
  <pageMargins left="0.35433070866141736" right="0.35433070866141736" top="0.70866141732283472" bottom="0.39370078740157483" header="0.51181102362204722" footer="0.51181102362204722"/>
  <pageSetup scale="63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showZeros="0" zoomScale="60" zoomScaleNormal="60" workbookViewId="0">
      <selection activeCell="E14" sqref="E14"/>
    </sheetView>
  </sheetViews>
  <sheetFormatPr defaultColWidth="9.109375" defaultRowHeight="13.2"/>
  <cols>
    <col min="1" max="1" width="11.6640625" style="51" customWidth="1"/>
    <col min="2" max="2" width="11.6640625" style="52" customWidth="1"/>
    <col min="3" max="3" width="18" style="52" customWidth="1"/>
    <col min="4" max="4" width="22.6640625" style="52" customWidth="1"/>
    <col min="5" max="5" width="28.21875" style="52" customWidth="1"/>
    <col min="6" max="6" width="18.109375" style="52" customWidth="1"/>
    <col min="7" max="7" width="34" style="52" customWidth="1"/>
    <col min="8" max="8" width="27.109375" style="52" customWidth="1"/>
    <col min="9" max="9" width="21.33203125" style="52" customWidth="1"/>
    <col min="10" max="16384" width="9.109375" style="52"/>
  </cols>
  <sheetData>
    <row r="1" spans="1:9" ht="15" customHeight="1"/>
    <row r="2" spans="1:9" ht="18.75" customHeight="1">
      <c r="A2" s="175"/>
      <c r="B2" s="175"/>
      <c r="C2" s="175"/>
      <c r="D2" s="175"/>
      <c r="E2" s="175"/>
      <c r="F2" s="175"/>
      <c r="G2" s="175"/>
      <c r="H2" s="53"/>
    </row>
    <row r="3" spans="1:9" ht="59.25" customHeight="1">
      <c r="A3" s="174" t="s">
        <v>88</v>
      </c>
      <c r="B3" s="174"/>
      <c r="C3" s="174"/>
      <c r="D3" s="174"/>
      <c r="E3" s="174"/>
      <c r="F3" s="174"/>
      <c r="G3" s="174"/>
      <c r="H3" s="174"/>
      <c r="I3" s="174"/>
    </row>
    <row r="4" spans="1:9" ht="55.5" customHeight="1">
      <c r="A4" s="174"/>
      <c r="B4" s="174"/>
      <c r="C4" s="174"/>
      <c r="D4" s="174"/>
      <c r="E4" s="174"/>
      <c r="F4" s="174"/>
      <c r="G4" s="174"/>
      <c r="H4" s="174"/>
    </row>
    <row r="5" spans="1:9" ht="16.5" customHeight="1">
      <c r="A5" s="54"/>
      <c r="B5" s="55"/>
      <c r="C5" s="55"/>
      <c r="D5" s="55"/>
      <c r="E5" s="55"/>
      <c r="F5" s="55"/>
      <c r="G5" s="55"/>
      <c r="H5" s="55"/>
    </row>
    <row r="6" spans="1:9" ht="16.5" customHeight="1">
      <c r="A6" s="54"/>
      <c r="B6" s="55"/>
      <c r="C6" s="55"/>
      <c r="D6" s="55"/>
      <c r="E6" s="55"/>
      <c r="F6" s="55"/>
      <c r="G6" s="55"/>
      <c r="H6" s="55"/>
    </row>
    <row r="7" spans="1:9" ht="36.75" customHeight="1" thickBot="1">
      <c r="A7" s="54"/>
      <c r="B7" s="55"/>
      <c r="C7" s="55"/>
      <c r="D7" s="55"/>
      <c r="E7" s="55"/>
      <c r="F7" s="55"/>
      <c r="G7" s="55"/>
      <c r="H7" s="55"/>
    </row>
    <row r="8" spans="1:9" s="59" customFormat="1" ht="118.5" customHeight="1">
      <c r="A8" s="176" t="s">
        <v>85</v>
      </c>
      <c r="B8" s="177"/>
      <c r="C8" s="178"/>
      <c r="D8" s="56" t="s">
        <v>73</v>
      </c>
      <c r="E8" s="56" t="s">
        <v>74</v>
      </c>
      <c r="F8" s="56" t="s">
        <v>75</v>
      </c>
      <c r="G8" s="57" t="s">
        <v>76</v>
      </c>
      <c r="H8" s="58" t="s">
        <v>117</v>
      </c>
      <c r="I8" s="58" t="s">
        <v>84</v>
      </c>
    </row>
    <row r="9" spans="1:9" ht="82.5" customHeight="1" thickBot="1">
      <c r="A9" s="181" t="s">
        <v>118</v>
      </c>
      <c r="B9" s="182"/>
      <c r="C9" s="182"/>
      <c r="D9" s="61">
        <v>982</v>
      </c>
      <c r="E9" s="61">
        <v>11687</v>
      </c>
      <c r="F9" s="61">
        <v>50</v>
      </c>
      <c r="G9" s="61">
        <v>19558</v>
      </c>
      <c r="H9" s="134">
        <f>SUM(D9:G9)</f>
        <v>32277</v>
      </c>
      <c r="I9" s="64">
        <f>G10+F10+E10</f>
        <v>0.96957585897078413</v>
      </c>
    </row>
    <row r="10" spans="1:9" s="60" customFormat="1" ht="84.75" customHeight="1" thickBot="1">
      <c r="A10" s="179" t="s">
        <v>119</v>
      </c>
      <c r="B10" s="180"/>
      <c r="C10" s="180"/>
      <c r="D10" s="81">
        <f>D9/$H$9</f>
        <v>3.042414102921585E-2</v>
      </c>
      <c r="E10" s="81">
        <f>E9/$H$9</f>
        <v>0.36208445642407905</v>
      </c>
      <c r="F10" s="81">
        <f>F9/$H$9</f>
        <v>1.5490906837686278E-3</v>
      </c>
      <c r="G10" s="81">
        <f>G9/$H$9</f>
        <v>0.60594231186293646</v>
      </c>
      <c r="H10" s="82">
        <v>1</v>
      </c>
    </row>
    <row r="11" spans="1:9" s="63" customFormat="1" ht="22.8">
      <c r="A11" s="62"/>
    </row>
  </sheetData>
  <mergeCells count="6">
    <mergeCell ref="A2:G2"/>
    <mergeCell ref="A4:H4"/>
    <mergeCell ref="A8:C8"/>
    <mergeCell ref="A10:C10"/>
    <mergeCell ref="A9:C9"/>
    <mergeCell ref="A3:I3"/>
  </mergeCells>
  <printOptions horizontalCentered="1"/>
  <pageMargins left="0.11811023622047245" right="0.11811023622047245" top="0.51181102362204722" bottom="0.35433070866141736" header="0.15748031496062992" footer="0.15748031496062992"/>
  <pageSetup paperSize="9" scale="50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8"/>
  <sheetViews>
    <sheetView topLeftCell="A19" zoomScale="60" zoomScaleNormal="60" workbookViewId="0">
      <selection activeCell="E12" sqref="E12"/>
    </sheetView>
  </sheetViews>
  <sheetFormatPr defaultColWidth="9.109375" defaultRowHeight="13.2"/>
  <cols>
    <col min="1" max="1" width="39.6640625" style="167" customWidth="1"/>
    <col min="2" max="2" width="25.88671875" style="167" customWidth="1"/>
    <col min="3" max="3" width="25.6640625" style="167" customWidth="1"/>
    <col min="4" max="4" width="28.6640625" style="167" customWidth="1"/>
    <col min="5" max="5" width="24.109375" style="167" customWidth="1"/>
    <col min="6" max="6" width="25.109375" style="167" customWidth="1"/>
    <col min="7" max="7" width="27.88671875" style="167" customWidth="1"/>
    <col min="8" max="9" width="32.88671875" style="167" customWidth="1"/>
    <col min="10" max="10" width="15.109375" style="167" customWidth="1"/>
    <col min="11" max="16384" width="9.109375" style="167"/>
  </cols>
  <sheetData>
    <row r="1" spans="1:10" s="135" customFormat="1" ht="30.6"/>
    <row r="2" spans="1:10" s="135" customFormat="1" ht="30.6"/>
    <row r="3" spans="1:10" s="135" customFormat="1" ht="60" customHeight="1">
      <c r="A3" s="183" t="s">
        <v>97</v>
      </c>
      <c r="B3" s="183"/>
      <c r="C3" s="183"/>
      <c r="D3" s="183"/>
      <c r="E3" s="183"/>
      <c r="F3" s="183"/>
      <c r="G3" s="183"/>
      <c r="H3" s="183"/>
      <c r="I3" s="183"/>
    </row>
    <row r="4" spans="1:10" s="135" customFormat="1" ht="19.5" customHeight="1"/>
    <row r="5" spans="1:10" s="135" customFormat="1" ht="63.75" customHeight="1" thickBot="1"/>
    <row r="6" spans="1:10" s="136" customFormat="1" ht="40.5" customHeight="1" thickBot="1">
      <c r="A6" s="184" t="s">
        <v>64</v>
      </c>
      <c r="B6" s="187" t="s">
        <v>54</v>
      </c>
      <c r="C6" s="188"/>
      <c r="D6" s="188"/>
      <c r="E6" s="188"/>
      <c r="F6" s="188"/>
      <c r="G6" s="189"/>
      <c r="H6" s="190" t="s">
        <v>62</v>
      </c>
      <c r="I6" s="193" t="s">
        <v>63</v>
      </c>
    </row>
    <row r="7" spans="1:10" s="136" customFormat="1" ht="52.5" customHeight="1" thickBot="1">
      <c r="A7" s="185"/>
      <c r="B7" s="196" t="s">
        <v>55</v>
      </c>
      <c r="C7" s="197"/>
      <c r="D7" s="198" t="s">
        <v>60</v>
      </c>
      <c r="E7" s="200" t="s">
        <v>65</v>
      </c>
      <c r="F7" s="197"/>
      <c r="G7" s="198" t="s">
        <v>61</v>
      </c>
      <c r="H7" s="191"/>
      <c r="I7" s="194"/>
    </row>
    <row r="8" spans="1:10" s="136" customFormat="1" ht="53.25" customHeight="1" thickBot="1">
      <c r="A8" s="186"/>
      <c r="B8" s="137" t="s">
        <v>56</v>
      </c>
      <c r="C8" s="138" t="s">
        <v>57</v>
      </c>
      <c r="D8" s="199"/>
      <c r="E8" s="139" t="s">
        <v>58</v>
      </c>
      <c r="F8" s="140" t="s">
        <v>59</v>
      </c>
      <c r="G8" s="199"/>
      <c r="H8" s="192"/>
      <c r="I8" s="195"/>
    </row>
    <row r="9" spans="1:10" s="135" customFormat="1" ht="59.25" customHeight="1" thickBot="1">
      <c r="A9" s="141">
        <v>2021</v>
      </c>
      <c r="B9" s="142">
        <v>30496</v>
      </c>
      <c r="C9" s="143">
        <v>3637</v>
      </c>
      <c r="D9" s="144">
        <f>SUM(B9:C9)</f>
        <v>34133</v>
      </c>
      <c r="E9" s="145">
        <v>701</v>
      </c>
      <c r="F9" s="143">
        <v>39</v>
      </c>
      <c r="G9" s="144">
        <f>SUM(E9:F9)</f>
        <v>740</v>
      </c>
      <c r="H9" s="146">
        <f>SUM(D9,G9)</f>
        <v>34873</v>
      </c>
      <c r="I9" s="147">
        <v>28201</v>
      </c>
    </row>
    <row r="10" spans="1:10" s="135" customFormat="1" ht="68.25" customHeight="1" thickBot="1">
      <c r="A10" s="141">
        <v>2022</v>
      </c>
      <c r="B10" s="142">
        <v>35023</v>
      </c>
      <c r="C10" s="143">
        <v>4319</v>
      </c>
      <c r="D10" s="144">
        <v>39342</v>
      </c>
      <c r="E10" s="145">
        <v>721</v>
      </c>
      <c r="F10" s="143">
        <v>50</v>
      </c>
      <c r="G10" s="144">
        <v>771</v>
      </c>
      <c r="H10" s="148">
        <f>SUM(G10+D10)</f>
        <v>40113</v>
      </c>
      <c r="I10" s="149">
        <v>32277</v>
      </c>
    </row>
    <row r="11" spans="1:10" s="135" customFormat="1" ht="68.25" hidden="1" customHeight="1">
      <c r="A11" s="150"/>
      <c r="B11" s="151">
        <f>B10-B9</f>
        <v>4527</v>
      </c>
      <c r="C11" s="151">
        <f t="shared" ref="C11:I11" si="0">C10-C9</f>
        <v>682</v>
      </c>
      <c r="D11" s="151">
        <f t="shared" si="0"/>
        <v>5209</v>
      </c>
      <c r="E11" s="151">
        <f t="shared" si="0"/>
        <v>20</v>
      </c>
      <c r="F11" s="151">
        <f t="shared" si="0"/>
        <v>11</v>
      </c>
      <c r="G11" s="151">
        <f t="shared" si="0"/>
        <v>31</v>
      </c>
      <c r="H11" s="151">
        <f t="shared" si="0"/>
        <v>5240</v>
      </c>
      <c r="I11" s="152">
        <f t="shared" si="0"/>
        <v>4076</v>
      </c>
    </row>
    <row r="12" spans="1:10" s="135" customFormat="1" ht="106.5" customHeight="1" thickBot="1">
      <c r="A12" s="153" t="s">
        <v>120</v>
      </c>
      <c r="B12" s="154">
        <f>B11/B9</f>
        <v>0.14844569779643232</v>
      </c>
      <c r="C12" s="154">
        <f t="shared" ref="C12:I12" si="1">C11/C9</f>
        <v>0.18751718449271376</v>
      </c>
      <c r="D12" s="154">
        <f t="shared" si="1"/>
        <v>0.15260891219640818</v>
      </c>
      <c r="E12" s="154">
        <f t="shared" si="1"/>
        <v>2.8530670470756064E-2</v>
      </c>
      <c r="F12" s="154">
        <f t="shared" si="1"/>
        <v>0.28205128205128205</v>
      </c>
      <c r="G12" s="154">
        <f t="shared" si="1"/>
        <v>4.1891891891891894E-2</v>
      </c>
      <c r="H12" s="154">
        <f t="shared" si="1"/>
        <v>0.15025951309035643</v>
      </c>
      <c r="I12" s="155">
        <f t="shared" si="1"/>
        <v>0.14453388177724194</v>
      </c>
    </row>
    <row r="13" spans="1:10" s="135" customFormat="1" ht="36" customHeight="1" thickBot="1">
      <c r="G13" s="156"/>
    </row>
    <row r="14" spans="1:10" s="157" customFormat="1" ht="45" customHeight="1">
      <c r="A14" s="201" t="s">
        <v>99</v>
      </c>
      <c r="B14" s="203" t="s">
        <v>89</v>
      </c>
      <c r="C14" s="204"/>
      <c r="D14" s="204"/>
      <c r="E14" s="205"/>
      <c r="F14" s="206" t="s">
        <v>90</v>
      </c>
      <c r="G14" s="204"/>
      <c r="H14" s="204"/>
      <c r="I14" s="205"/>
      <c r="J14" s="207" t="s">
        <v>91</v>
      </c>
    </row>
    <row r="15" spans="1:10" s="157" customFormat="1" ht="28.5" customHeight="1">
      <c r="A15" s="202"/>
      <c r="B15" s="209" t="s">
        <v>92</v>
      </c>
      <c r="C15" s="210"/>
      <c r="D15" s="210" t="s">
        <v>93</v>
      </c>
      <c r="E15" s="211"/>
      <c r="F15" s="212" t="s">
        <v>121</v>
      </c>
      <c r="G15" s="210"/>
      <c r="H15" s="210" t="s">
        <v>122</v>
      </c>
      <c r="I15" s="211"/>
      <c r="J15" s="208"/>
    </row>
    <row r="16" spans="1:10" s="157" customFormat="1" ht="40.5" customHeight="1">
      <c r="A16" s="202"/>
      <c r="B16" s="158" t="s">
        <v>94</v>
      </c>
      <c r="C16" s="159" t="s">
        <v>95</v>
      </c>
      <c r="D16" s="159" t="s">
        <v>123</v>
      </c>
      <c r="E16" s="160" t="s">
        <v>124</v>
      </c>
      <c r="F16" s="161" t="s">
        <v>125</v>
      </c>
      <c r="G16" s="159" t="s">
        <v>126</v>
      </c>
      <c r="H16" s="159" t="s">
        <v>127</v>
      </c>
      <c r="I16" s="160" t="s">
        <v>128</v>
      </c>
      <c r="J16" s="208"/>
    </row>
    <row r="17" spans="1:10" s="157" customFormat="1" ht="70.5" customHeight="1" thickBot="1">
      <c r="A17" s="162" t="s">
        <v>129</v>
      </c>
      <c r="B17" s="163">
        <v>20216</v>
      </c>
      <c r="C17" s="164">
        <v>372</v>
      </c>
      <c r="D17" s="164">
        <v>2510</v>
      </c>
      <c r="E17" s="165">
        <v>28</v>
      </c>
      <c r="F17" s="166">
        <v>14807</v>
      </c>
      <c r="G17" s="164">
        <v>349</v>
      </c>
      <c r="H17" s="164">
        <v>1809</v>
      </c>
      <c r="I17" s="165">
        <v>22</v>
      </c>
      <c r="J17" s="216">
        <f>SUM(B19:I19)</f>
        <v>40113</v>
      </c>
    </row>
    <row r="18" spans="1:10" s="157" customFormat="1" ht="70.5" customHeight="1" thickBot="1">
      <c r="A18" s="219" t="s">
        <v>130</v>
      </c>
      <c r="B18" s="221">
        <f>SUM(B17:C17)</f>
        <v>20588</v>
      </c>
      <c r="C18" s="222"/>
      <c r="D18" s="223">
        <f>SUM(D17:E17)</f>
        <v>2538</v>
      </c>
      <c r="E18" s="224"/>
      <c r="F18" s="225">
        <f>SUM(F17:G17)</f>
        <v>15156</v>
      </c>
      <c r="G18" s="222"/>
      <c r="H18" s="223">
        <f>SUM(H17:I17)</f>
        <v>1831</v>
      </c>
      <c r="I18" s="224"/>
      <c r="J18" s="217"/>
    </row>
    <row r="19" spans="1:10" s="135" customFormat="1" ht="57.75" customHeight="1" thickBot="1">
      <c r="A19" s="220"/>
      <c r="B19" s="221">
        <f>SUM(B18:E18)</f>
        <v>23126</v>
      </c>
      <c r="C19" s="225"/>
      <c r="D19" s="225"/>
      <c r="E19" s="224"/>
      <c r="F19" s="225">
        <f>SUM(F18:I18)</f>
        <v>16987</v>
      </c>
      <c r="G19" s="225"/>
      <c r="H19" s="225"/>
      <c r="I19" s="224"/>
      <c r="J19" s="218"/>
    </row>
    <row r="20" spans="1:10" s="135" customFormat="1" ht="57.75" customHeight="1" thickBot="1">
      <c r="A20" s="162" t="s">
        <v>96</v>
      </c>
      <c r="B20" s="213">
        <f>B19/J17</f>
        <v>0.5765213272505173</v>
      </c>
      <c r="C20" s="214"/>
      <c r="D20" s="214"/>
      <c r="E20" s="215"/>
      <c r="F20" s="214">
        <f>F19/J17</f>
        <v>0.4234786727494827</v>
      </c>
      <c r="G20" s="214"/>
      <c r="H20" s="214"/>
      <c r="I20" s="215"/>
    </row>
    <row r="21" spans="1:10" s="135" customFormat="1" ht="30.6"/>
    <row r="22" spans="1:10" s="135" customFormat="1" ht="30.6"/>
    <row r="23" spans="1:10" s="135" customFormat="1" ht="30.6"/>
    <row r="24" spans="1:10" s="135" customFormat="1" ht="30.6"/>
    <row r="25" spans="1:10" s="135" customFormat="1" ht="49.5" customHeight="1"/>
    <row r="26" spans="1:10" s="135" customFormat="1" ht="30.6"/>
    <row r="27" spans="1:10" s="135" customFormat="1" ht="30.6"/>
    <row r="28" spans="1:10" s="135" customFormat="1" ht="30.6"/>
    <row r="29" spans="1:10" s="135" customFormat="1" ht="30.6"/>
    <row r="30" spans="1:10" s="135" customFormat="1" ht="30.6"/>
    <row r="31" spans="1:10" s="135" customFormat="1" ht="30.6"/>
    <row r="32" spans="1:10" s="135" customFormat="1" ht="30.6"/>
    <row r="33" s="135" customFormat="1" ht="30.6"/>
    <row r="34" s="135" customFormat="1" ht="30.6"/>
    <row r="35" s="135" customFormat="1" ht="30.6"/>
    <row r="36" s="135" customFormat="1" ht="30.6"/>
    <row r="37" s="135" customFormat="1" ht="30.6"/>
    <row r="38" s="135" customFormat="1" ht="30.6"/>
    <row r="39" s="135" customFormat="1" ht="30.6"/>
    <row r="40" s="135" customFormat="1" ht="30.6"/>
    <row r="41" s="135" customFormat="1" ht="30.6"/>
    <row r="42" s="135" customFormat="1" ht="30.6"/>
    <row r="43" s="135" customFormat="1" ht="30.6"/>
    <row r="44" s="135" customFormat="1" ht="30.6"/>
    <row r="45" s="135" customFormat="1" ht="30.6"/>
    <row r="46" s="135" customFormat="1" ht="30.6"/>
    <row r="47" s="135" customFormat="1" ht="30.6"/>
    <row r="48" s="135" customFormat="1" ht="30.6"/>
    <row r="49" s="135" customFormat="1" ht="30.6"/>
    <row r="50" s="135" customFormat="1" ht="30.6"/>
    <row r="51" s="135" customFormat="1" ht="30.6"/>
    <row r="52" s="135" customFormat="1" ht="30.6"/>
    <row r="53" s="135" customFormat="1" ht="30.6"/>
    <row r="54" s="135" customFormat="1" ht="30.6"/>
    <row r="55" s="135" customFormat="1" ht="30.6"/>
    <row r="56" s="135" customFormat="1" ht="30.6"/>
    <row r="57" s="135" customFormat="1" ht="30.6"/>
    <row r="58" s="135" customFormat="1" ht="30.6"/>
  </sheetData>
  <mergeCells count="27">
    <mergeCell ref="B20:E20"/>
    <mergeCell ref="F20:I20"/>
    <mergeCell ref="J17:J19"/>
    <mergeCell ref="A18:A19"/>
    <mergeCell ref="B18:C18"/>
    <mergeCell ref="D18:E18"/>
    <mergeCell ref="F18:G18"/>
    <mergeCell ref="H18:I18"/>
    <mergeCell ref="B19:E19"/>
    <mergeCell ref="F19:I19"/>
    <mergeCell ref="A14:A16"/>
    <mergeCell ref="B14:E14"/>
    <mergeCell ref="F14:I14"/>
    <mergeCell ref="J14:J16"/>
    <mergeCell ref="B15:C15"/>
    <mergeCell ref="D15:E15"/>
    <mergeCell ref="F15:G15"/>
    <mergeCell ref="H15:I15"/>
    <mergeCell ref="A3:I3"/>
    <mergeCell ref="A6:A8"/>
    <mergeCell ref="B6:G6"/>
    <mergeCell ref="H6:H8"/>
    <mergeCell ref="I6:I8"/>
    <mergeCell ref="B7:C7"/>
    <mergeCell ref="D7:D8"/>
    <mergeCell ref="E7:F7"/>
    <mergeCell ref="G7:G8"/>
  </mergeCells>
  <printOptions horizontalCentered="1"/>
  <pageMargins left="0.55118110236220474" right="0.55118110236220474" top="0.78740157480314965" bottom="0.59055118110236227" header="0.51181102362204722" footer="0.51181102362204722"/>
  <pageSetup paperSize="9" scale="4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2"/>
  <dimension ref="A1:E14"/>
  <sheetViews>
    <sheetView topLeftCell="A13" workbookViewId="0">
      <selection activeCell="G7" sqref="G7"/>
    </sheetView>
  </sheetViews>
  <sheetFormatPr defaultColWidth="9.109375" defaultRowHeight="14.4"/>
  <cols>
    <col min="1" max="1" width="22.109375" style="1" customWidth="1"/>
    <col min="2" max="2" width="20.109375" style="1" customWidth="1"/>
    <col min="3" max="3" width="15" style="1" customWidth="1"/>
    <col min="4" max="16384" width="9.109375" style="1"/>
  </cols>
  <sheetData>
    <row r="1" spans="1:5" ht="84.75" customHeight="1" thickBot="1">
      <c r="A1" s="226" t="s">
        <v>98</v>
      </c>
      <c r="B1" s="226"/>
      <c r="C1" s="226"/>
    </row>
    <row r="2" spans="1:5" ht="47.25" customHeight="1" thickBot="1">
      <c r="A2" s="2" t="s">
        <v>0</v>
      </c>
      <c r="B2" s="2" t="s">
        <v>131</v>
      </c>
      <c r="C2" s="2" t="s">
        <v>13</v>
      </c>
      <c r="E2" s="83"/>
    </row>
    <row r="3" spans="1:5" ht="33.75" customHeight="1">
      <c r="A3" s="3" t="s">
        <v>2</v>
      </c>
      <c r="B3" s="25">
        <v>13155</v>
      </c>
      <c r="C3" s="169">
        <f>B3/$B$14</f>
        <v>0.40756575889952595</v>
      </c>
    </row>
    <row r="4" spans="1:5" ht="33.75" customHeight="1">
      <c r="A4" s="4" t="s">
        <v>3</v>
      </c>
      <c r="B4" s="26">
        <v>5297</v>
      </c>
      <c r="C4" s="169">
        <f t="shared" ref="C4:C14" si="0">B4/$B$14</f>
        <v>0.16411066703844843</v>
      </c>
    </row>
    <row r="5" spans="1:5" ht="33.75" customHeight="1">
      <c r="A5" s="4" t="s">
        <v>4</v>
      </c>
      <c r="B5" s="26">
        <v>4228</v>
      </c>
      <c r="C5" s="169">
        <f t="shared" si="0"/>
        <v>0.13099110821947516</v>
      </c>
    </row>
    <row r="6" spans="1:5" ht="33.75" customHeight="1">
      <c r="A6" s="4" t="s">
        <v>5</v>
      </c>
      <c r="B6" s="26">
        <v>2749</v>
      </c>
      <c r="C6" s="169">
        <f t="shared" si="0"/>
        <v>8.5169005793599151E-2</v>
      </c>
    </row>
    <row r="7" spans="1:5" ht="33.75" customHeight="1">
      <c r="A7" s="4" t="s">
        <v>6</v>
      </c>
      <c r="B7" s="26">
        <v>1873</v>
      </c>
      <c r="C7" s="169">
        <f t="shared" si="0"/>
        <v>5.8028937013972798E-2</v>
      </c>
      <c r="D7" s="29"/>
    </row>
    <row r="8" spans="1:5" ht="33.75" customHeight="1">
      <c r="A8" s="4" t="s">
        <v>8</v>
      </c>
      <c r="B8" s="26">
        <v>1563</v>
      </c>
      <c r="C8" s="169">
        <f t="shared" si="0"/>
        <v>4.8424574774607307E-2</v>
      </c>
    </row>
    <row r="9" spans="1:5" ht="33.75" customHeight="1">
      <c r="A9" s="4" t="s">
        <v>7</v>
      </c>
      <c r="B9" s="26">
        <v>1354</v>
      </c>
      <c r="C9" s="169">
        <f t="shared" si="0"/>
        <v>4.1949375716454441E-2</v>
      </c>
    </row>
    <row r="10" spans="1:5" ht="33.75" customHeight="1">
      <c r="A10" s="4" t="s">
        <v>9</v>
      </c>
      <c r="B10" s="26">
        <v>772</v>
      </c>
      <c r="C10" s="169">
        <f t="shared" si="0"/>
        <v>2.3917960157387612E-2</v>
      </c>
    </row>
    <row r="11" spans="1:5" ht="33.75" customHeight="1">
      <c r="A11" s="4" t="s">
        <v>10</v>
      </c>
      <c r="B11" s="26">
        <v>698</v>
      </c>
      <c r="C11" s="169">
        <f t="shared" si="0"/>
        <v>2.1625305945410043E-2</v>
      </c>
    </row>
    <row r="12" spans="1:5" ht="33.75" customHeight="1">
      <c r="A12" s="4" t="s">
        <v>11</v>
      </c>
      <c r="B12" s="26">
        <v>400</v>
      </c>
      <c r="C12" s="169">
        <f t="shared" si="0"/>
        <v>1.2392725470149022E-2</v>
      </c>
    </row>
    <row r="13" spans="1:5" ht="33.75" customHeight="1" thickBot="1">
      <c r="A13" s="5" t="s">
        <v>12</v>
      </c>
      <c r="B13" s="27">
        <v>188</v>
      </c>
      <c r="C13" s="170">
        <f t="shared" si="0"/>
        <v>5.8245809709700407E-3</v>
      </c>
    </row>
    <row r="14" spans="1:5" ht="49.5" customHeight="1" thickBot="1">
      <c r="A14" s="6" t="s">
        <v>132</v>
      </c>
      <c r="B14" s="84">
        <f>SUM(B3:B13)</f>
        <v>32277</v>
      </c>
      <c r="C14" s="85">
        <f t="shared" si="0"/>
        <v>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3"/>
  <dimension ref="A3:D14"/>
  <sheetViews>
    <sheetView showZeros="0" workbookViewId="0">
      <selection activeCell="H10" sqref="H10"/>
    </sheetView>
  </sheetViews>
  <sheetFormatPr defaultColWidth="9.109375" defaultRowHeight="20.399999999999999"/>
  <cols>
    <col min="1" max="1" width="6.6640625" style="10" customWidth="1"/>
    <col min="2" max="2" width="50" style="10" customWidth="1"/>
    <col min="3" max="3" width="19.109375" style="11" customWidth="1"/>
    <col min="4" max="4" width="13.109375" style="7" customWidth="1"/>
    <col min="5" max="16384" width="9.109375" style="7"/>
  </cols>
  <sheetData>
    <row r="3" spans="1:4" ht="20.25" customHeight="1">
      <c r="A3" s="227" t="s">
        <v>100</v>
      </c>
      <c r="B3" s="228"/>
      <c r="C3" s="228"/>
      <c r="D3" s="228"/>
    </row>
    <row r="4" spans="1:4" ht="38.25" customHeight="1">
      <c r="A4" s="228"/>
      <c r="B4" s="228"/>
      <c r="C4" s="228"/>
      <c r="D4" s="228"/>
    </row>
    <row r="5" spans="1:4" ht="21.6" thickBot="1">
      <c r="A5" s="8"/>
      <c r="B5" s="8"/>
      <c r="C5" s="9"/>
    </row>
    <row r="6" spans="1:4" ht="45" customHeight="1">
      <c r="A6" s="233" t="s">
        <v>14</v>
      </c>
      <c r="B6" s="233" t="s">
        <v>15</v>
      </c>
      <c r="C6" s="231" t="s">
        <v>133</v>
      </c>
      <c r="D6" s="231" t="s">
        <v>134</v>
      </c>
    </row>
    <row r="7" spans="1:4" ht="45" customHeight="1" thickBot="1">
      <c r="A7" s="234"/>
      <c r="B7" s="234"/>
      <c r="C7" s="232"/>
      <c r="D7" s="232"/>
    </row>
    <row r="8" spans="1:4" ht="45" customHeight="1">
      <c r="A8" s="90">
        <v>1</v>
      </c>
      <c r="B8" s="91" t="s">
        <v>16</v>
      </c>
      <c r="C8" s="92">
        <v>22669</v>
      </c>
      <c r="D8" s="93">
        <f t="shared" ref="D8:D14" si="0">C8/$C$14</f>
        <v>0.70232673420702052</v>
      </c>
    </row>
    <row r="9" spans="1:4" ht="45" customHeight="1">
      <c r="A9" s="94">
        <v>2</v>
      </c>
      <c r="B9" s="88" t="s">
        <v>46</v>
      </c>
      <c r="C9" s="89">
        <v>5029</v>
      </c>
      <c r="D9" s="95">
        <f t="shared" si="0"/>
        <v>0.15580754097344859</v>
      </c>
    </row>
    <row r="10" spans="1:4" ht="45" customHeight="1">
      <c r="A10" s="94">
        <v>3</v>
      </c>
      <c r="B10" s="88" t="s">
        <v>17</v>
      </c>
      <c r="C10" s="89">
        <v>2020</v>
      </c>
      <c r="D10" s="95">
        <f t="shared" si="0"/>
        <v>6.2583263624252566E-2</v>
      </c>
    </row>
    <row r="11" spans="1:4" ht="45" customHeight="1">
      <c r="A11" s="94">
        <v>4</v>
      </c>
      <c r="B11" s="88" t="s">
        <v>49</v>
      </c>
      <c r="C11" s="89">
        <v>1251</v>
      </c>
      <c r="D11" s="95">
        <f t="shared" si="0"/>
        <v>3.875824890789107E-2</v>
      </c>
    </row>
    <row r="12" spans="1:4" ht="45" customHeight="1">
      <c r="A12" s="94">
        <v>5</v>
      </c>
      <c r="B12" s="88" t="s">
        <v>18</v>
      </c>
      <c r="C12" s="89">
        <v>352</v>
      </c>
      <c r="D12" s="95">
        <f t="shared" si="0"/>
        <v>1.090559841373114E-2</v>
      </c>
    </row>
    <row r="13" spans="1:4" ht="45" customHeight="1" thickBot="1">
      <c r="A13" s="96"/>
      <c r="B13" s="97" t="s">
        <v>53</v>
      </c>
      <c r="C13" s="98">
        <v>956</v>
      </c>
      <c r="D13" s="99">
        <f t="shared" si="0"/>
        <v>2.9618613873656163E-2</v>
      </c>
    </row>
    <row r="14" spans="1:4" ht="57.75" customHeight="1" thickBot="1">
      <c r="A14" s="229" t="s">
        <v>135</v>
      </c>
      <c r="B14" s="230"/>
      <c r="C14" s="86">
        <f>SUM(C8:C13)</f>
        <v>32277</v>
      </c>
      <c r="D14" s="87">
        <f t="shared" si="0"/>
        <v>1</v>
      </c>
    </row>
  </sheetData>
  <mergeCells count="6">
    <mergeCell ref="A3:D4"/>
    <mergeCell ref="A14:B14"/>
    <mergeCell ref="D6:D7"/>
    <mergeCell ref="A6:A7"/>
    <mergeCell ref="B6:B7"/>
    <mergeCell ref="C6:C7"/>
  </mergeCells>
  <printOptions horizontalCentered="1"/>
  <pageMargins left="0.35433070866141736" right="0.35433070866141736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4"/>
  <dimension ref="A1:D14"/>
  <sheetViews>
    <sheetView showZeros="0" workbookViewId="0">
      <selection activeCell="H10" sqref="H10"/>
    </sheetView>
  </sheetViews>
  <sheetFormatPr defaultColWidth="9.109375" defaultRowHeight="13.2"/>
  <cols>
    <col min="1" max="1" width="6.6640625" style="12" customWidth="1"/>
    <col min="2" max="2" width="45.109375" style="19" customWidth="1"/>
    <col min="3" max="3" width="17.6640625" style="12" customWidth="1"/>
    <col min="4" max="4" width="12" style="12" customWidth="1"/>
    <col min="5" max="16384" width="9.109375" style="12"/>
  </cols>
  <sheetData>
    <row r="1" spans="1:4" ht="54.75" customHeight="1" thickBot="1">
      <c r="A1" s="239" t="s">
        <v>101</v>
      </c>
      <c r="B1" s="239"/>
      <c r="C1" s="239"/>
      <c r="D1" s="239"/>
    </row>
    <row r="2" spans="1:4" s="16" customFormat="1" ht="54.75" customHeight="1" thickBot="1">
      <c r="A2" s="13" t="s">
        <v>136</v>
      </c>
      <c r="B2" s="14" t="s">
        <v>19</v>
      </c>
      <c r="C2" s="15" t="s">
        <v>137</v>
      </c>
      <c r="D2" s="15" t="s">
        <v>138</v>
      </c>
    </row>
    <row r="3" spans="1:4" ht="30.9" customHeight="1">
      <c r="A3" s="17" t="s">
        <v>20</v>
      </c>
      <c r="B3" s="102" t="s">
        <v>21</v>
      </c>
      <c r="C3" s="103">
        <v>6500</v>
      </c>
      <c r="D3" s="104">
        <f>C3/$C$14</f>
        <v>0.14653170720710565</v>
      </c>
    </row>
    <row r="4" spans="1:4" ht="30.9" customHeight="1">
      <c r="A4" s="18" t="s">
        <v>22</v>
      </c>
      <c r="B4" s="105" t="s">
        <v>102</v>
      </c>
      <c r="C4" s="106">
        <v>5176</v>
      </c>
      <c r="D4" s="107">
        <f t="shared" ref="D4:D14" si="0">C4/$C$14</f>
        <v>0.11668432561599676</v>
      </c>
    </row>
    <row r="5" spans="1:4" ht="30.9" customHeight="1">
      <c r="A5" s="18" t="s">
        <v>23</v>
      </c>
      <c r="B5" s="105" t="s">
        <v>103</v>
      </c>
      <c r="C5" s="106">
        <v>4557</v>
      </c>
      <c r="D5" s="107">
        <f t="shared" si="0"/>
        <v>0.10272999842196623</v>
      </c>
    </row>
    <row r="6" spans="1:4" ht="30.9" customHeight="1">
      <c r="A6" s="18" t="s">
        <v>24</v>
      </c>
      <c r="B6" s="105" t="s">
        <v>104</v>
      </c>
      <c r="C6" s="106">
        <v>3242</v>
      </c>
      <c r="D6" s="107">
        <f t="shared" si="0"/>
        <v>7.308550688699024E-2</v>
      </c>
    </row>
    <row r="7" spans="1:4" ht="30.9" customHeight="1">
      <c r="A7" s="18" t="s">
        <v>25</v>
      </c>
      <c r="B7" s="105" t="s">
        <v>105</v>
      </c>
      <c r="C7" s="106">
        <v>2911</v>
      </c>
      <c r="D7" s="107">
        <f t="shared" si="0"/>
        <v>6.5623661489213017E-2</v>
      </c>
    </row>
    <row r="8" spans="1:4" ht="30.9" customHeight="1">
      <c r="A8" s="18" t="s">
        <v>26</v>
      </c>
      <c r="B8" s="105" t="s">
        <v>106</v>
      </c>
      <c r="C8" s="106">
        <v>2833</v>
      </c>
      <c r="D8" s="107">
        <f t="shared" si="0"/>
        <v>6.3865281002727745E-2</v>
      </c>
    </row>
    <row r="9" spans="1:4" ht="30.9" customHeight="1">
      <c r="A9" s="18" t="s">
        <v>27</v>
      </c>
      <c r="B9" s="105" t="s">
        <v>47</v>
      </c>
      <c r="C9" s="106">
        <v>2730</v>
      </c>
      <c r="D9" s="107">
        <f t="shared" si="0"/>
        <v>6.154331702698438E-2</v>
      </c>
    </row>
    <row r="10" spans="1:4" ht="30.9" customHeight="1">
      <c r="A10" s="18" t="s">
        <v>28</v>
      </c>
      <c r="B10" s="105" t="s">
        <v>48</v>
      </c>
      <c r="C10" s="106">
        <v>2372</v>
      </c>
      <c r="D10" s="107">
        <f t="shared" si="0"/>
        <v>5.3472801460808406E-2</v>
      </c>
    </row>
    <row r="11" spans="1:4" ht="30.9" customHeight="1">
      <c r="A11" s="18" t="s">
        <v>29</v>
      </c>
      <c r="B11" s="105" t="s">
        <v>107</v>
      </c>
      <c r="C11" s="106">
        <v>2362</v>
      </c>
      <c r="D11" s="107">
        <f t="shared" si="0"/>
        <v>5.3247368065105168E-2</v>
      </c>
    </row>
    <row r="12" spans="1:4" ht="30.9" customHeight="1">
      <c r="A12" s="18" t="s">
        <v>30</v>
      </c>
      <c r="B12" s="105" t="s">
        <v>108</v>
      </c>
      <c r="C12" s="106">
        <v>2308</v>
      </c>
      <c r="D12" s="107">
        <f t="shared" si="0"/>
        <v>5.2030027728307671E-2</v>
      </c>
    </row>
    <row r="13" spans="1:4" ht="30.9" customHeight="1" thickBot="1">
      <c r="A13" s="235" t="s">
        <v>31</v>
      </c>
      <c r="B13" s="236"/>
      <c r="C13" s="108">
        <v>9368</v>
      </c>
      <c r="D13" s="109">
        <f t="shared" si="0"/>
        <v>0.21118600509479474</v>
      </c>
    </row>
    <row r="14" spans="1:4" ht="25.2" thickBot="1">
      <c r="A14" s="237" t="s">
        <v>139</v>
      </c>
      <c r="B14" s="238"/>
      <c r="C14" s="100">
        <f>SUM(C3:C13)</f>
        <v>44359</v>
      </c>
      <c r="D14" s="101">
        <f t="shared" si="0"/>
        <v>1</v>
      </c>
    </row>
  </sheetData>
  <mergeCells count="3">
    <mergeCell ref="A13:B13"/>
    <mergeCell ref="A14:B14"/>
    <mergeCell ref="A1:D1"/>
  </mergeCells>
  <printOptions horizontalCentered="1"/>
  <pageMargins left="0" right="0" top="0" bottom="0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5"/>
  <dimension ref="A2:E12"/>
  <sheetViews>
    <sheetView workbookViewId="0">
      <selection activeCell="H6" sqref="H6"/>
    </sheetView>
  </sheetViews>
  <sheetFormatPr defaultColWidth="9" defaultRowHeight="24.6"/>
  <cols>
    <col min="1" max="1" width="27.109375" style="21" customWidth="1"/>
    <col min="2" max="2" width="10.6640625" style="21" hidden="1" customWidth="1"/>
    <col min="3" max="3" width="9.44140625" style="21" bestFit="1" customWidth="1"/>
    <col min="4" max="4" width="12.6640625" style="21" customWidth="1"/>
    <col min="5" max="5" width="11.44140625" style="21" customWidth="1"/>
    <col min="6" max="16384" width="9" style="21"/>
  </cols>
  <sheetData>
    <row r="2" spans="1:5" ht="43.5" customHeight="1" thickBot="1">
      <c r="A2" s="240" t="s">
        <v>109</v>
      </c>
      <c r="B2" s="240"/>
      <c r="C2" s="240"/>
      <c r="D2" s="240"/>
      <c r="E2" s="240"/>
    </row>
    <row r="3" spans="1:5" s="22" customFormat="1" ht="27" customHeight="1">
      <c r="A3" s="110" t="s">
        <v>140</v>
      </c>
      <c r="B3" s="111">
        <v>2020</v>
      </c>
      <c r="C3" s="112">
        <v>2021</v>
      </c>
      <c r="D3" s="112">
        <v>2022</v>
      </c>
      <c r="E3" s="113" t="s">
        <v>141</v>
      </c>
    </row>
    <row r="4" spans="1:5" s="22" customFormat="1" ht="27" customHeight="1">
      <c r="A4" s="114" t="s">
        <v>41</v>
      </c>
      <c r="B4" s="28">
        <v>20767</v>
      </c>
      <c r="C4" s="28">
        <v>25772</v>
      </c>
      <c r="D4" s="28">
        <v>30888</v>
      </c>
      <c r="E4" s="119">
        <f>(D4-C4)/C4</f>
        <v>0.19851001086450412</v>
      </c>
    </row>
    <row r="5" spans="1:5" s="22" customFormat="1" ht="27" customHeight="1" thickBot="1">
      <c r="A5" s="120" t="s">
        <v>50</v>
      </c>
      <c r="B5" s="121">
        <v>23831</v>
      </c>
      <c r="C5" s="121">
        <v>28201</v>
      </c>
      <c r="D5" s="121">
        <v>32277</v>
      </c>
      <c r="E5" s="122">
        <f t="shared" ref="E5:E6" si="0">(D5-C5)/C5</f>
        <v>0.14453388177724194</v>
      </c>
    </row>
    <row r="6" spans="1:5" s="22" customFormat="1" ht="27" customHeight="1" thickBot="1">
      <c r="A6" s="123" t="s">
        <v>42</v>
      </c>
      <c r="B6" s="124">
        <f>B4/B5</f>
        <v>0.87142797196928368</v>
      </c>
      <c r="C6" s="124">
        <f>C4/C5</f>
        <v>0.91386830254246298</v>
      </c>
      <c r="D6" s="124">
        <f>D4/D5</f>
        <v>0.95696626080490754</v>
      </c>
      <c r="E6" s="125">
        <f t="shared" si="0"/>
        <v>4.7159922433617843E-2</v>
      </c>
    </row>
    <row r="8" spans="1:5" ht="25.2" thickBot="1"/>
    <row r="9" spans="1:5">
      <c r="A9" s="110" t="s">
        <v>142</v>
      </c>
      <c r="B9" s="111">
        <v>2020</v>
      </c>
      <c r="C9" s="112">
        <v>2021</v>
      </c>
      <c r="D9" s="112">
        <v>2022</v>
      </c>
      <c r="E9" s="113" t="s">
        <v>143</v>
      </c>
    </row>
    <row r="10" spans="1:5">
      <c r="A10" s="114" t="s">
        <v>43</v>
      </c>
      <c r="B10" s="28">
        <v>113680</v>
      </c>
      <c r="C10" s="28">
        <v>127385</v>
      </c>
      <c r="D10" s="28">
        <v>154856</v>
      </c>
      <c r="E10" s="117">
        <f>(D10-C10)/C10</f>
        <v>0.21565333438002904</v>
      </c>
    </row>
    <row r="11" spans="1:5">
      <c r="A11" s="114" t="s">
        <v>44</v>
      </c>
      <c r="B11" s="28">
        <v>42620</v>
      </c>
      <c r="C11" s="28">
        <v>52529</v>
      </c>
      <c r="D11" s="28">
        <v>60971</v>
      </c>
      <c r="E11" s="117">
        <f t="shared" ref="E11:E12" si="1">(D11-C11)/C11</f>
        <v>0.16071122617982447</v>
      </c>
    </row>
    <row r="12" spans="1:5" ht="25.2" thickBot="1">
      <c r="A12" s="115" t="s">
        <v>45</v>
      </c>
      <c r="B12" s="116">
        <v>865</v>
      </c>
      <c r="C12" s="116">
        <v>816</v>
      </c>
      <c r="D12" s="116">
        <v>798</v>
      </c>
      <c r="E12" s="118">
        <f t="shared" si="1"/>
        <v>-2.2058823529411766E-2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zoomScale="62" zoomScaleNormal="62" workbookViewId="0">
      <selection activeCell="A10" sqref="A10:B10"/>
    </sheetView>
  </sheetViews>
  <sheetFormatPr defaultColWidth="9.109375" defaultRowHeight="27.6"/>
  <cols>
    <col min="1" max="1" width="34.88671875" style="20" customWidth="1"/>
    <col min="2" max="2" width="37.88671875" style="20" customWidth="1"/>
    <col min="3" max="3" width="24.109375" style="20" customWidth="1"/>
    <col min="4" max="4" width="26.6640625" style="20" customWidth="1"/>
    <col min="5" max="5" width="28.77734375" style="20" customWidth="1"/>
    <col min="6" max="6" width="23.109375" style="20" customWidth="1"/>
    <col min="7" max="7" width="22.6640625" style="20" customWidth="1"/>
    <col min="8" max="16384" width="9.109375" style="20"/>
  </cols>
  <sheetData>
    <row r="1" spans="1:7" ht="36.75" customHeight="1">
      <c r="B1" s="173"/>
      <c r="C1" s="173"/>
      <c r="D1" s="173"/>
      <c r="E1" s="173"/>
      <c r="F1" s="173"/>
      <c r="G1" s="173"/>
    </row>
    <row r="2" spans="1:7" ht="99.75" customHeight="1">
      <c r="A2" s="241" t="s">
        <v>110</v>
      </c>
      <c r="B2" s="242"/>
      <c r="C2" s="242"/>
      <c r="D2" s="242"/>
      <c r="E2" s="242"/>
      <c r="F2" s="242"/>
      <c r="G2" s="242"/>
    </row>
    <row r="3" spans="1:7" ht="59.25" customHeight="1" thickBot="1"/>
    <row r="4" spans="1:7" ht="70.5" customHeight="1">
      <c r="A4" s="127" t="s">
        <v>39</v>
      </c>
      <c r="B4" s="128" t="s">
        <v>36</v>
      </c>
      <c r="C4" s="128" t="s">
        <v>35</v>
      </c>
      <c r="D4" s="128" t="s">
        <v>34</v>
      </c>
      <c r="E4" s="128" t="s">
        <v>33</v>
      </c>
      <c r="F4" s="128" t="s">
        <v>37</v>
      </c>
      <c r="G4" s="129" t="s">
        <v>144</v>
      </c>
    </row>
    <row r="5" spans="1:7" ht="44.25" customHeight="1">
      <c r="A5" s="168">
        <v>2021</v>
      </c>
      <c r="B5" s="126">
        <v>1255</v>
      </c>
      <c r="C5" s="126">
        <v>26630</v>
      </c>
      <c r="D5" s="126">
        <v>44</v>
      </c>
      <c r="E5" s="126">
        <v>257</v>
      </c>
      <c r="F5" s="126">
        <v>15</v>
      </c>
      <c r="G5" s="133">
        <v>28201</v>
      </c>
    </row>
    <row r="6" spans="1:7" ht="37.5" customHeight="1">
      <c r="A6" s="168">
        <v>2022</v>
      </c>
      <c r="B6" s="126">
        <v>1378</v>
      </c>
      <c r="C6" s="126">
        <v>30543</v>
      </c>
      <c r="D6" s="126">
        <v>12</v>
      </c>
      <c r="E6" s="126">
        <v>341</v>
      </c>
      <c r="F6" s="126">
        <v>3</v>
      </c>
      <c r="G6" s="133">
        <f>SUM(B6:F6)</f>
        <v>32277</v>
      </c>
    </row>
    <row r="7" spans="1:7" ht="78" customHeight="1" thickBot="1">
      <c r="A7" s="130" t="s">
        <v>145</v>
      </c>
      <c r="B7" s="131">
        <f>((B6-B5)/B5)</f>
        <v>9.8007968127490033E-2</v>
      </c>
      <c r="C7" s="131">
        <f t="shared" ref="C7:G7" si="0">((C6-C5)/C5)</f>
        <v>0.14693954187007136</v>
      </c>
      <c r="D7" s="131">
        <f t="shared" si="0"/>
        <v>-0.72727272727272729</v>
      </c>
      <c r="E7" s="131">
        <f t="shared" si="0"/>
        <v>0.32684824902723736</v>
      </c>
      <c r="F7" s="131">
        <f t="shared" si="0"/>
        <v>-0.8</v>
      </c>
      <c r="G7" s="132">
        <f t="shared" si="0"/>
        <v>0.14453388177724194</v>
      </c>
    </row>
    <row r="8" spans="1:7" ht="28.2" thickBot="1"/>
    <row r="9" spans="1:7" ht="58.2" customHeight="1">
      <c r="A9" s="251" t="s">
        <v>51</v>
      </c>
      <c r="B9" s="252"/>
      <c r="C9" s="23">
        <v>0.35299999999999998</v>
      </c>
    </row>
    <row r="10" spans="1:7" ht="72.599999999999994" customHeight="1" thickBot="1">
      <c r="A10" s="253" t="s">
        <v>52</v>
      </c>
      <c r="B10" s="254"/>
      <c r="C10" s="24">
        <v>0.41099999999999998</v>
      </c>
    </row>
  </sheetData>
  <mergeCells count="4">
    <mergeCell ref="B1:G1"/>
    <mergeCell ref="A2:G2"/>
    <mergeCell ref="A9:B9"/>
    <mergeCell ref="A10:B10"/>
  </mergeCells>
  <printOptions horizontalCentered="1"/>
  <pageMargins left="0.35433070866141736" right="0.35433070866141736" top="0.70866141732283472" bottom="0.39370078740157483" header="0.51181102362204722" footer="0.51181102362204722"/>
  <pageSetup scale="63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Legal Classification</vt:lpstr>
      <vt:lpstr>Comparison by Classification in</vt:lpstr>
      <vt:lpstr>by action taken </vt:lpstr>
      <vt:lpstr>Suspects </vt:lpstr>
      <vt:lpstr>Number of Cases in Governorates</vt:lpstr>
      <vt:lpstr>Reporting Institution</vt:lpstr>
      <vt:lpstr>Top Ten Crimes</vt:lpstr>
      <vt:lpstr>Technological Development</vt:lpstr>
      <vt:lpstr>Comparison by Classification i1</vt:lpstr>
      <vt:lpstr>Implementation</vt:lpstr>
      <vt:lpstr>'by action taken '!Print_Titles</vt:lpstr>
      <vt:lpstr>'Reporting Institution'!Print_Titles</vt:lpstr>
      <vt:lpstr>'Top Ten Crimes'!Print_Titles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Talib Al Wahshi</dc:creator>
  <cp:lastModifiedBy>Mohammed Al Hajri</cp:lastModifiedBy>
  <cp:lastPrinted>2024-10-17T07:54:23Z</cp:lastPrinted>
  <dcterms:created xsi:type="dcterms:W3CDTF">2020-12-17T04:22:13Z</dcterms:created>
  <dcterms:modified xsi:type="dcterms:W3CDTF">2024-10-17T11:11:56Z</dcterms:modified>
</cp:coreProperties>
</file>