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لجنة البيانات المفتوحة\"/>
    </mc:Choice>
  </mc:AlternateContent>
  <bookViews>
    <workbookView xWindow="0" yWindow="0" windowWidth="24000" windowHeight="9045" tabRatio="915"/>
  </bookViews>
  <sheets>
    <sheet name="البيانات الوصفية " sheetId="30" r:id="rId1"/>
    <sheet name="المتغيرات " sheetId="31" r:id="rId2"/>
    <sheet name="التصنيف القانوني" sheetId="28" r:id="rId3"/>
    <sheet name="مقارنة بالتصنيف عام" sheetId="4" r:id="rId4"/>
    <sheet name="حسب التصرف" sheetId="27" r:id="rId5"/>
    <sheet name="المتهمين" sheetId="12" r:id="rId6"/>
    <sheet name="عدد القضايا بالمحافظات" sheetId="1" r:id="rId7"/>
    <sheet name="جهة البلاغ" sheetId="2" r:id="rId8"/>
    <sheet name="الجرائم العشر" sheetId="3" r:id="rId9"/>
    <sheet name="التطور التقني" sheetId="23" r:id="rId10"/>
    <sheet name="مقارنة بالتصنيف تفصيل" sheetId="29" r:id="rId11"/>
    <sheet name="التنفيذ" sheetId="26" r:id="rId12"/>
  </sheets>
  <definedNames>
    <definedName name="_xlnm.Print_Titles" localSheetId="8">'الجرائم العشر'!$2:$2</definedName>
    <definedName name="_xlnm.Print_Titles" localSheetId="7">'جهة البلاغ'!$6:$7</definedName>
    <definedName name="_xlnm.Print_Titles" localSheetId="4">'حسب التصرف'!$8:$8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29" l="1"/>
  <c r="C9" i="29"/>
  <c r="H9" i="27"/>
  <c r="D6" i="23"/>
  <c r="C14" i="2" l="1"/>
  <c r="H18" i="12" l="1"/>
  <c r="F18" i="12"/>
  <c r="D18" i="12"/>
  <c r="B18" i="12"/>
  <c r="F19" i="12" l="1"/>
  <c r="B19" i="12"/>
  <c r="F7" i="29"/>
  <c r="E7" i="29"/>
  <c r="D7" i="29"/>
  <c r="C7" i="29"/>
  <c r="B7" i="29"/>
  <c r="G6" i="29"/>
  <c r="E5" i="4"/>
  <c r="E4" i="28"/>
  <c r="C5" i="28" s="1"/>
  <c r="G10" i="27"/>
  <c r="J17" i="12" l="1"/>
  <c r="F20" i="12" s="1"/>
  <c r="G7" i="29"/>
  <c r="D5" i="28"/>
  <c r="E5" i="28"/>
  <c r="B5" i="28"/>
  <c r="D10" i="27"/>
  <c r="E10" i="27"/>
  <c r="F10" i="27"/>
  <c r="B20" i="12" l="1"/>
  <c r="I9" i="27"/>
  <c r="C7" i="26"/>
  <c r="C8" i="26" s="1"/>
  <c r="B7" i="26"/>
  <c r="B8" i="26" s="1"/>
  <c r="D6" i="26"/>
  <c r="D5" i="26"/>
  <c r="E5" i="26" s="1"/>
  <c r="D7" i="26" l="1"/>
  <c r="D8" i="26" s="1"/>
  <c r="E6" i="26"/>
  <c r="E11" i="23" l="1"/>
  <c r="E12" i="23"/>
  <c r="E10" i="23"/>
  <c r="E5" i="23"/>
  <c r="E4" i="23"/>
  <c r="B14" i="1" l="1"/>
  <c r="C7" i="1" s="1"/>
  <c r="C14" i="1" l="1"/>
  <c r="C6" i="1"/>
  <c r="C13" i="1"/>
  <c r="C9" i="1"/>
  <c r="C5" i="1"/>
  <c r="C12" i="1"/>
  <c r="C8" i="1"/>
  <c r="C4" i="1"/>
  <c r="C10" i="1"/>
  <c r="C3" i="1"/>
  <c r="C11" i="1"/>
  <c r="E6" i="4" l="1"/>
  <c r="E6" i="23" l="1"/>
  <c r="C7" i="4" l="1"/>
  <c r="D7" i="4"/>
  <c r="B7" i="4"/>
  <c r="C11" i="12" l="1"/>
  <c r="E11" i="12"/>
  <c r="F11" i="12"/>
  <c r="I11" i="12"/>
  <c r="B11" i="12"/>
  <c r="I12" i="12" l="1"/>
  <c r="F12" i="12"/>
  <c r="E12" i="12"/>
  <c r="B12" i="12"/>
  <c r="C12" i="12"/>
  <c r="B6" i="23" l="1"/>
  <c r="C14" i="3"/>
  <c r="D5" i="3" s="1"/>
  <c r="D12" i="3" l="1"/>
  <c r="D4" i="3"/>
  <c r="D7" i="3"/>
  <c r="D14" i="3"/>
  <c r="D10" i="3"/>
  <c r="D6" i="3"/>
  <c r="D8" i="3"/>
  <c r="D3" i="3"/>
  <c r="D11" i="3"/>
  <c r="D13" i="3"/>
  <c r="D9" i="3"/>
  <c r="E7" i="4" l="1"/>
  <c r="D10" i="12" l="1"/>
  <c r="D11" i="12" l="1"/>
  <c r="D12" i="12" s="1"/>
  <c r="G10" i="12"/>
  <c r="H10" i="12" l="1"/>
  <c r="G11" i="12"/>
  <c r="G12" i="12" s="1"/>
  <c r="H11" i="12" l="1"/>
  <c r="H12" i="12" s="1"/>
  <c r="D11" i="2"/>
  <c r="D9" i="2" l="1"/>
  <c r="D13" i="2"/>
  <c r="D10" i="2"/>
  <c r="D12" i="2"/>
  <c r="D14" i="2"/>
  <c r="D8" i="2"/>
</calcChain>
</file>

<file path=xl/sharedStrings.xml><?xml version="1.0" encoding="utf-8"?>
<sst xmlns="http://schemas.openxmlformats.org/spreadsheetml/2006/main" count="260" uniqueCount="189">
  <si>
    <t>اسم المحافظة</t>
  </si>
  <si>
    <t>المجموع</t>
  </si>
  <si>
    <t>محافظة مسقط</t>
  </si>
  <si>
    <t>محافظة شمال الباطنة</t>
  </si>
  <si>
    <t>محافظة ظفـار</t>
  </si>
  <si>
    <t>محافظة جنوب الباطنة</t>
  </si>
  <si>
    <t>محافظة الداخلية</t>
  </si>
  <si>
    <t>محافظة شمال الشرقية</t>
  </si>
  <si>
    <t>محافظة جنوب الشرقية</t>
  </si>
  <si>
    <t>محافظة الظاهـرة</t>
  </si>
  <si>
    <t>محافظة البريمي</t>
  </si>
  <si>
    <t>محافظة الوسطى</t>
  </si>
  <si>
    <t>محافظة مسندم</t>
  </si>
  <si>
    <t>النسبة (%)</t>
  </si>
  <si>
    <t>ت</t>
  </si>
  <si>
    <t>جهة تسجيل البلاغ</t>
  </si>
  <si>
    <t>هيئة حماية المستهلك</t>
  </si>
  <si>
    <t>نوع الجريمة</t>
  </si>
  <si>
    <t>1</t>
  </si>
  <si>
    <t>جرائم الشيكات</t>
  </si>
  <si>
    <t>2</t>
  </si>
  <si>
    <t>3</t>
  </si>
  <si>
    <t>4</t>
  </si>
  <si>
    <t>5</t>
  </si>
  <si>
    <t>6</t>
  </si>
  <si>
    <t>7</t>
  </si>
  <si>
    <t>8</t>
  </si>
  <si>
    <t>9</t>
  </si>
  <si>
    <t>10</t>
  </si>
  <si>
    <t>الجرائم الأخرى</t>
  </si>
  <si>
    <t>نسبة التغير</t>
  </si>
  <si>
    <t xml:space="preserve">الشكاوى الإدارية
</t>
  </si>
  <si>
    <t xml:space="preserve">المخالفات
</t>
  </si>
  <si>
    <t xml:space="preserve">الجنح
</t>
  </si>
  <si>
    <t xml:space="preserve">الجنايات
</t>
  </si>
  <si>
    <t xml:space="preserve">العوارض
</t>
  </si>
  <si>
    <t xml:space="preserve">مجموع القضايا
</t>
  </si>
  <si>
    <t>النسبة</t>
  </si>
  <si>
    <t>القضايا الواردة الكترونيا</t>
  </si>
  <si>
    <t>نسبة الوارد الكترونيا</t>
  </si>
  <si>
    <t>الأوامر القضائية</t>
  </si>
  <si>
    <t>محاضر التحقيق</t>
  </si>
  <si>
    <t>طلبات خدمة المراجعين</t>
  </si>
  <si>
    <t>بوابة الخدمات الإلكترونية</t>
  </si>
  <si>
    <t>الجرائـم الماسـة بحريـة الإنسـان وكرامتـه</t>
  </si>
  <si>
    <t>وزارة العمل</t>
  </si>
  <si>
    <t>إجمالي الوارد</t>
  </si>
  <si>
    <t>نسبة جنايات مسقط من إجمالي الجنايات</t>
  </si>
  <si>
    <t>نسبة جنح مسقط من إجمالي الجنح</t>
  </si>
  <si>
    <t>وزارة الثروة الزراعية و السمكية و موارد المياه</t>
  </si>
  <si>
    <t>جهات أخرى</t>
  </si>
  <si>
    <t xml:space="preserve">المتهمون        </t>
  </si>
  <si>
    <t xml:space="preserve">البالغون    </t>
  </si>
  <si>
    <t xml:space="preserve">ذكور
  </t>
  </si>
  <si>
    <t xml:space="preserve">إناث
 </t>
  </si>
  <si>
    <t xml:space="preserve">ذكور
 </t>
  </si>
  <si>
    <t xml:space="preserve">إناث
  </t>
  </si>
  <si>
    <t xml:space="preserve">مجموع البالغين
 </t>
  </si>
  <si>
    <t xml:space="preserve">مجموع الأحداث
 </t>
  </si>
  <si>
    <t xml:space="preserve">المجموع الكلي للمتهمين
 </t>
  </si>
  <si>
    <r>
      <t>مجموع القضايا</t>
    </r>
    <r>
      <rPr>
        <b/>
        <sz val="20"/>
        <rFont val="الشهيد محمد الدره"/>
        <charset val="178"/>
      </rPr>
      <t xml:space="preserve">
 </t>
    </r>
  </si>
  <si>
    <t xml:space="preserve">العام
 </t>
  </si>
  <si>
    <t xml:space="preserve">الأحداث     </t>
  </si>
  <si>
    <t>الفارق</t>
  </si>
  <si>
    <t>جرائم قانون العمل</t>
  </si>
  <si>
    <t>جرائم قانون إقامة الأجانب</t>
  </si>
  <si>
    <t>جرائم قانون حماية المستهلك</t>
  </si>
  <si>
    <t>جرائم قانون مكافحة المخدرات والمؤثرات العقلية</t>
  </si>
  <si>
    <t>جرائم تقنية المعلومات و المعاملات الإلكترونية</t>
  </si>
  <si>
    <t xml:space="preserve">الأحكام  </t>
  </si>
  <si>
    <t>المنفذة</t>
  </si>
  <si>
    <t>غير المنفذة</t>
  </si>
  <si>
    <t>العام</t>
  </si>
  <si>
    <t>نسبة المنفذة</t>
  </si>
  <si>
    <t>قيد الدراسة والتصرف</t>
  </si>
  <si>
    <t>القضايا المحفوظة</t>
  </si>
  <si>
    <t>امر جزائي</t>
  </si>
  <si>
    <t>القضايا المحالة الى المحكمة</t>
  </si>
  <si>
    <t>العدد</t>
  </si>
  <si>
    <t>جناية</t>
  </si>
  <si>
    <t>جنحة</t>
  </si>
  <si>
    <t>أخرى</t>
  </si>
  <si>
    <t>الجنح</t>
  </si>
  <si>
    <t>الجنايات</t>
  </si>
  <si>
    <t>التصنيف القانوني</t>
  </si>
  <si>
    <t>نسبة الإنجاز</t>
  </si>
  <si>
    <t>نوع التصرف</t>
  </si>
  <si>
    <t>العمانيون</t>
  </si>
  <si>
    <t>الأجانب</t>
  </si>
  <si>
    <t>المجموع العام للمتهمين</t>
  </si>
  <si>
    <t>ذكر</t>
  </si>
  <si>
    <t>انثى</t>
  </si>
  <si>
    <t>البالغون</t>
  </si>
  <si>
    <t>الأحداث</t>
  </si>
  <si>
    <t>النسبة حسب الجنسية</t>
  </si>
  <si>
    <t xml:space="preserve">اسم مجموعة البيانات </t>
  </si>
  <si>
    <t>وصف مجموعة البيانات</t>
  </si>
  <si>
    <t>يستعرض بيانات الإحصائيات المتعلقة بالجرائم وهي مجموعة من البيانات الرقمية التي تسجل وتحلل الجرائم والمخالفات المرتكبة خلال فترة زمنية معينة. تشمل هذه الإحصائيات معلومات عن عدد القضايا الواردة من جهات الضبط القضائي والشكاوى الواردة عبر البوابة الإلكترونية والأذونات القضائية، وطلبات خدمات المراجعين، والأوامر القضائية، وعدد المتهمين ومحاضر التحقيق، والقرارات القضائية. وتتيح هذه البيانات فهم تطورات الجريمة وتحليل الاتجاهات لاتخاذ إجراءات مناسبة في مكافحتها وتعزيز الأمن العام.</t>
  </si>
  <si>
    <t>الفئة</t>
  </si>
  <si>
    <t>الدورية</t>
  </si>
  <si>
    <t>سنوي</t>
  </si>
  <si>
    <t>الكلمات المفتاحية</t>
  </si>
  <si>
    <t>تاريخ النشر</t>
  </si>
  <si>
    <t>تاريخ التعديل إن وجد</t>
  </si>
  <si>
    <t>اسم نقطة التواصل</t>
  </si>
  <si>
    <t>دائرة التخطيط</t>
  </si>
  <si>
    <t>رقم التواصل</t>
  </si>
  <si>
    <t>البريد الالكتروني</t>
  </si>
  <si>
    <t>opendata@opp.gov.om</t>
  </si>
  <si>
    <t>صيغة الملف</t>
  </si>
  <si>
    <t>Excel sheet</t>
  </si>
  <si>
    <t>الفترة المرجعية للبيانات</t>
  </si>
  <si>
    <t>التغطية الجغرافية للبيانات</t>
  </si>
  <si>
    <t>كامل محافظات السلطنة</t>
  </si>
  <si>
    <t>مؤشرات إجمالية</t>
  </si>
  <si>
    <t>إحصائيات متعلقة بالجرائم وهي مجموعة من البيانات الرقمية التي تسجل وتحلل الجرائم والمخالفات المرتكبة خلال فترة زمنية معينة. تشمل هذه الإحصائيات معلومات عن عدد القضايا الواردة من جهات الضبط القضائي والشكاوى الواردة عبر البوابة الإلكترونية</t>
  </si>
  <si>
    <t xml:space="preserve">المصدر: </t>
  </si>
  <si>
    <t xml:space="preserve">برنامج ذكاء الاعمال(الادعاء العام/ دائرة التخطيط/قسم دعم القرار) </t>
  </si>
  <si>
    <t>اللغة</t>
  </si>
  <si>
    <t>العريبة</t>
  </si>
  <si>
    <t>م</t>
  </si>
  <si>
    <t>اسم المتغير</t>
  </si>
  <si>
    <t>وصف المتغير</t>
  </si>
  <si>
    <t>نوع البيانات</t>
  </si>
  <si>
    <t>مستوى الإلزامية(إجباري/ اختياري)</t>
  </si>
  <si>
    <t>السنة</t>
  </si>
  <si>
    <t>السنة المرجعية للإحصائية</t>
  </si>
  <si>
    <t>زمنية</t>
  </si>
  <si>
    <t>إلزامي</t>
  </si>
  <si>
    <t>نسبة التغير السنوي</t>
  </si>
  <si>
    <t>النسبة المئوية للتغير مقارنة بالسنة السابقة</t>
  </si>
  <si>
    <t>رقمية - نسبة مئوية</t>
  </si>
  <si>
    <t>نوع القضية</t>
  </si>
  <si>
    <t>تصنيف القضايا إلى مخالفات، جنح، جنايات، عوارض، شكاوى إدارية</t>
  </si>
  <si>
    <t>نصية/تصنيفية</t>
  </si>
  <si>
    <t>عدد القضايا الواردة</t>
  </si>
  <si>
    <t>إجمالي القضايا المسجلة خلال الفترة</t>
  </si>
  <si>
    <t>عدد صحيح</t>
  </si>
  <si>
    <t>عدد القضايا المحفوظة</t>
  </si>
  <si>
    <t>القضايا التي تم حفظها من قبل الادعاء العام</t>
  </si>
  <si>
    <t>عدد القضايا المحالة للمحاكم</t>
  </si>
  <si>
    <t>القضايا التي تم إحالتها إلى المحاكم</t>
  </si>
  <si>
    <t>عدد الأوامر الجزائية</t>
  </si>
  <si>
    <t>عدد الأوامر الجزائية الصادرة</t>
  </si>
  <si>
    <t>القضايا قيد الدراسة أو التصرف</t>
  </si>
  <si>
    <t>القضايا التي لم يتم البت فيها بعد</t>
  </si>
  <si>
    <t>عدد المتهمين</t>
  </si>
  <si>
    <t>إجمالي عدد الأشخاص المسجلين كمتهمين</t>
  </si>
  <si>
    <t>نسبة الذكور من المتهمين</t>
  </si>
  <si>
    <t>النسبة المئوية للذكور من إجمالي المتهمين</t>
  </si>
  <si>
    <t>نسبة الأحداث من المتهمين</t>
  </si>
  <si>
    <t>النسبة المئوية للأحداث من إجمالي المتهمين</t>
  </si>
  <si>
    <t>نسبة الأجانب من المتهمين</t>
  </si>
  <si>
    <t>النسبة المئوية للأجانب من إجمالي المتهمين</t>
  </si>
  <si>
    <t>المحافظة</t>
  </si>
  <si>
    <t>المحافظة التي سجلت فيها القضية</t>
  </si>
  <si>
    <t>نصية</t>
  </si>
  <si>
    <t>تصنيف الجريمة مثل الشيكات، المخدرات، السرقة، الاحتيال، المرور</t>
  </si>
  <si>
    <t>جهة البلاغ الأولي</t>
  </si>
  <si>
    <t>الجهة التي أبلغت عن القضية</t>
  </si>
  <si>
    <t>نسبة إنجاز القضايا</t>
  </si>
  <si>
    <t>النسبة المئوية لإنجاز القضايا الواردة</t>
  </si>
  <si>
    <t>نسبة تنفيذ الأحكام</t>
  </si>
  <si>
    <t>النسبة المئوية للأحكام المنفذة من الإجمالي</t>
  </si>
  <si>
    <t>نسبة موافقة تصرفات الادعاء</t>
  </si>
  <si>
    <t>النسبة المئوية لتوافق قرارات الادعاء مع حكم المحكمة</t>
  </si>
  <si>
    <t>نسبة الإحالة إلكترونيًا</t>
  </si>
  <si>
    <t>النسبة المئوية للقضايا المحالة عبر الوسائل الإلكترونية</t>
  </si>
  <si>
    <t>مؤشر التحول الرقمي</t>
  </si>
  <si>
    <t>مؤشر يعكس مستوى التحول الرقمي في الإجراءات</t>
  </si>
  <si>
    <t>الشرطة</t>
  </si>
  <si>
    <t>جرائم  الاحتيـال</t>
  </si>
  <si>
    <t>جرائم  السرقـة وابتـزاز الأمـوال</t>
  </si>
  <si>
    <t>جرائم  قانون  المرور</t>
  </si>
  <si>
    <t>2024م</t>
  </si>
  <si>
    <t>إحصائيات الادعاء العام لعام 2025</t>
  </si>
  <si>
    <t>إحصائية القضايا الواردة إلى الادعاء العام لعام 2025م
( حسب التصنيف القانوني)</t>
  </si>
  <si>
    <t xml:space="preserve">  مقارنة عامة بين القضايا الواردة لعامي 2024م و 2025م </t>
  </si>
  <si>
    <t>إحصائية القضايا الواردة إلى الادعاء العام لعام 2025م( حسب نوع التصرف)</t>
  </si>
  <si>
    <t>مقارنة أعداد المتهمين و القضايا بين عامي2024م -2025م</t>
  </si>
  <si>
    <t>عام 2025م</t>
  </si>
  <si>
    <t>عدد القضايا الواردة لعام 2025م 
حسب المحافظات</t>
  </si>
  <si>
    <t>إحصائية القضايا الواردة إلى الادعاء العام لعام 2025م
(حسب جهة تسجيل البلاغ)</t>
  </si>
  <si>
    <t>إحصائية الجرائم العشر الأكثر حدوثا و نسبتها من مجموع الجرائم لعام 2025م</t>
  </si>
  <si>
    <t>التطور التقني لعام 2025م مقارنة بعام 2024م</t>
  </si>
  <si>
    <t>مقارنة القضايا الواردة لعامي 2024م و 2025م 
حسب التصنيف القانوني</t>
  </si>
  <si>
    <t>2025م</t>
  </si>
  <si>
    <t xml:space="preserve">مقارنة الاحكام المنفذة و غير المنفذة بين عامي 2024م و 2025م </t>
  </si>
  <si>
    <t>فبراير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</si>
</sst>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0">
    <font>
      <sz val="11"/>
      <color theme="1"/>
      <name val="Calibri"/>
      <family val="2"/>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4"/>
      <color theme="1"/>
      <name val="Sakkal Majalla"/>
    </font>
    <font>
      <b/>
      <sz val="14"/>
      <color theme="1"/>
      <name val="Sakkal Majalla"/>
    </font>
    <font>
      <sz val="10"/>
      <name val="Arial"/>
      <family val="2"/>
    </font>
    <font>
      <sz val="10"/>
      <name val="Arial"/>
      <family val="2"/>
    </font>
    <font>
      <b/>
      <sz val="16"/>
      <name val="Arial"/>
      <family val="2"/>
    </font>
    <font>
      <b/>
      <sz val="10"/>
      <name val="Arial"/>
      <family val="2"/>
    </font>
    <font>
      <b/>
      <sz val="12"/>
      <name val="Arial"/>
      <family val="2"/>
    </font>
    <font>
      <b/>
      <sz val="14"/>
      <name val="Arial"/>
      <family val="2"/>
    </font>
    <font>
      <b/>
      <sz val="18"/>
      <name val="Arial"/>
      <family val="2"/>
    </font>
    <font>
      <sz val="16"/>
      <name val="Arial"/>
      <family val="2"/>
    </font>
    <font>
      <b/>
      <sz val="20"/>
      <name val="Arial"/>
      <family val="2"/>
    </font>
    <font>
      <b/>
      <sz val="12"/>
      <color indexed="8"/>
      <name val="Sakkal Majalla"/>
    </font>
    <font>
      <b/>
      <sz val="14"/>
      <color indexed="8"/>
      <name val="Sakkal Majalla"/>
    </font>
    <font>
      <b/>
      <sz val="16"/>
      <color indexed="8"/>
      <name val="Sakkal Majalla"/>
    </font>
    <font>
      <sz val="18"/>
      <name val="Traditional Arabic"/>
      <family val="1"/>
    </font>
    <font>
      <b/>
      <sz val="24"/>
      <name val="PT Bold Heading"/>
      <charset val="178"/>
    </font>
    <font>
      <b/>
      <sz val="26"/>
      <name val="PT Bold Heading"/>
      <charset val="178"/>
    </font>
    <font>
      <b/>
      <sz val="20"/>
      <name val="PT Bold Broken"/>
      <charset val="178"/>
    </font>
    <font>
      <b/>
      <sz val="18"/>
      <name val="Calibri"/>
      <family val="2"/>
      <scheme val="minor"/>
    </font>
    <font>
      <sz val="20"/>
      <name val="Calibri"/>
      <family val="2"/>
      <scheme val="minor"/>
    </font>
    <font>
      <b/>
      <sz val="20"/>
      <name val="Calibri"/>
      <family val="2"/>
      <scheme val="minor"/>
    </font>
    <font>
      <sz val="20"/>
      <name val="Traditional Arabic"/>
      <family val="1"/>
    </font>
    <font>
      <sz val="18"/>
      <name val="Arial"/>
      <family val="2"/>
    </font>
    <font>
      <b/>
      <sz val="18"/>
      <name val="Sultan normal"/>
      <charset val="178"/>
    </font>
    <font>
      <sz val="20"/>
      <name val="Times New Roman"/>
      <family val="1"/>
    </font>
    <font>
      <b/>
      <sz val="26"/>
      <name val="Sultan normal"/>
      <charset val="178"/>
    </font>
    <font>
      <b/>
      <sz val="10"/>
      <name val="Sultan normal"/>
      <charset val="178"/>
    </font>
    <font>
      <sz val="24"/>
      <name val="الشهيد محمد الدره"/>
      <charset val="178"/>
    </font>
    <font>
      <b/>
      <sz val="26"/>
      <name val="الشهيد محمد الدره"/>
      <charset val="178"/>
    </font>
    <font>
      <b/>
      <sz val="20"/>
      <name val="الشهيد محمد الدره"/>
      <charset val="178"/>
    </font>
    <font>
      <b/>
      <sz val="22"/>
      <name val="الشهيد محمد الدره"/>
      <charset val="178"/>
    </font>
    <font>
      <sz val="20"/>
      <name val="الشهيد محمد الدره"/>
      <charset val="178"/>
    </font>
    <font>
      <sz val="22"/>
      <name val="Arial (Arabic)"/>
      <charset val="178"/>
    </font>
    <font>
      <sz val="24"/>
      <name val="Times New Roman"/>
      <family val="1"/>
    </font>
    <font>
      <sz val="24"/>
      <name val="@Arial Unicode MS"/>
      <family val="2"/>
      <charset val="178"/>
    </font>
    <font>
      <b/>
      <i/>
      <sz val="18"/>
      <name val="Arial (Arabic)"/>
      <family val="2"/>
      <charset val="178"/>
    </font>
    <font>
      <sz val="14"/>
      <color indexed="8"/>
      <name val="Sakkal Majalla"/>
    </font>
    <font>
      <sz val="16"/>
      <color theme="1"/>
      <name val="Sakkal Majalla"/>
    </font>
    <font>
      <b/>
      <sz val="20"/>
      <name val="Traditional Arabic"/>
      <family val="1"/>
    </font>
    <font>
      <b/>
      <sz val="12"/>
      <name val="Sakkal Majalla"/>
    </font>
    <font>
      <b/>
      <sz val="48"/>
      <name val="Traditional Arabic"/>
      <family val="1"/>
    </font>
    <font>
      <b/>
      <sz val="36"/>
      <color rgb="FF000000"/>
      <name val="Sakkal Majalla"/>
    </font>
    <font>
      <b/>
      <sz val="11"/>
      <color theme="1"/>
      <name val="Calibri"/>
      <family val="2"/>
      <scheme val="minor"/>
    </font>
    <font>
      <b/>
      <sz val="14"/>
      <name val="Sakkal Majalla"/>
    </font>
    <font>
      <sz val="12"/>
      <color theme="1"/>
      <name val="Calibri"/>
      <family val="2"/>
      <charset val="178"/>
      <scheme val="minor"/>
    </font>
    <font>
      <sz val="10"/>
      <name val="Arial"/>
      <family val="2"/>
    </font>
    <font>
      <sz val="14"/>
      <color theme="1"/>
      <name val="Calibri"/>
      <family val="2"/>
      <charset val="178"/>
      <scheme val="minor"/>
    </font>
    <font>
      <b/>
      <sz val="14"/>
      <color theme="1"/>
      <name val="Calibri"/>
      <family val="2"/>
      <scheme val="minor"/>
    </font>
    <font>
      <b/>
      <sz val="16"/>
      <color theme="1"/>
      <name val="Calibri"/>
      <family val="2"/>
      <scheme val="minor"/>
    </font>
    <font>
      <b/>
      <sz val="36"/>
      <name val="Sakkal Majalla"/>
    </font>
    <font>
      <sz val="36"/>
      <name val="Sakkal Majalla"/>
    </font>
    <font>
      <sz val="36"/>
      <color rgb="FF000000"/>
      <name val="Sakkal Majalla"/>
    </font>
    <font>
      <b/>
      <sz val="16"/>
      <name val="Arial (Arabic)"/>
    </font>
    <font>
      <b/>
      <sz val="16"/>
      <name val="Arial (Arabic)"/>
      <charset val="178"/>
    </font>
    <font>
      <b/>
      <sz val="18"/>
      <name val="Arial (Arabic)"/>
      <charset val="178"/>
    </font>
    <font>
      <b/>
      <sz val="28"/>
      <name val="Sakkal Majalla"/>
    </font>
    <font>
      <b/>
      <sz val="16"/>
      <color rgb="FF000000"/>
      <name val="Sakkal Majalla"/>
    </font>
    <font>
      <b/>
      <sz val="20"/>
      <name val="Sakkal Majalla"/>
    </font>
    <font>
      <b/>
      <sz val="16"/>
      <color theme="1"/>
      <name val="Sakkal Majalla"/>
    </font>
    <font>
      <b/>
      <sz val="24"/>
      <color indexed="8"/>
      <name val="Sakkal Majalla"/>
    </font>
    <font>
      <sz val="24"/>
      <color theme="1"/>
      <name val="Calibri"/>
      <family val="2"/>
      <charset val="178"/>
      <scheme val="minor"/>
    </font>
    <font>
      <b/>
      <sz val="12"/>
      <color theme="1"/>
      <name val="Calibri"/>
      <family val="2"/>
      <scheme val="minor"/>
    </font>
    <font>
      <b/>
      <sz val="11"/>
      <color theme="4" tint="-0.499984740745262"/>
      <name val="Calibri"/>
      <family val="2"/>
      <scheme val="minor"/>
    </font>
    <font>
      <sz val="12"/>
      <color theme="4" tint="-0.499984740745262"/>
      <name val="Calibri"/>
      <family val="2"/>
      <scheme val="minor"/>
    </font>
    <font>
      <u/>
      <sz val="11"/>
      <color theme="10"/>
      <name val="Calibri"/>
      <family val="2"/>
      <scheme val="minor"/>
    </font>
    <font>
      <sz val="12"/>
      <color theme="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FF"/>
        <bgColor indexed="64"/>
      </patternFill>
    </fill>
    <fill>
      <patternFill patternType="solid">
        <fgColor rgb="FFD9E2F3"/>
        <bgColor indexed="64"/>
      </patternFill>
    </fill>
  </fills>
  <borders count="1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theme="6" tint="-0.499984740745262"/>
      </left>
      <right style="medium">
        <color theme="6" tint="-0.499984740745262"/>
      </right>
      <top style="medium">
        <color theme="6" tint="-0.499984740745262"/>
      </top>
      <bottom/>
      <diagonal/>
    </border>
    <border>
      <left style="medium">
        <color theme="6" tint="-0.499984740745262"/>
      </left>
      <right style="medium">
        <color theme="6" tint="-0.499984740745262"/>
      </right>
      <top/>
      <bottom style="medium">
        <color theme="6" tint="-0.499984740745262"/>
      </bottom>
      <diagonal/>
    </border>
    <border>
      <left style="medium">
        <color theme="9" tint="0.59996337778862885"/>
      </left>
      <right style="thin">
        <color theme="9" tint="0.59996337778862885"/>
      </right>
      <top style="medium">
        <color theme="9" tint="0.59996337778862885"/>
      </top>
      <bottom/>
      <diagonal/>
    </border>
    <border>
      <left style="medium">
        <color theme="9" tint="0.59996337778862885"/>
      </left>
      <right/>
      <top style="medium">
        <color theme="9" tint="0.59996337778862885"/>
      </top>
      <bottom/>
      <diagonal/>
    </border>
    <border>
      <left/>
      <right style="medium">
        <color theme="9" tint="0.59996337778862885"/>
      </right>
      <top style="medium">
        <color theme="9" tint="0.59996337778862885"/>
      </top>
      <bottom/>
      <diagonal/>
    </border>
    <border>
      <left style="medium">
        <color theme="9" tint="0.59996337778862885"/>
      </left>
      <right style="thin">
        <color theme="9" tint="0.59996337778862885"/>
      </right>
      <top style="medium">
        <color theme="9" tint="0.59996337778862885"/>
      </top>
      <bottom style="thin">
        <color theme="9" tint="0.59996337778862885"/>
      </bottom>
      <diagonal/>
    </border>
    <border>
      <left style="medium">
        <color theme="9" tint="0.59996337778862885"/>
      </left>
      <right style="thin">
        <color theme="9" tint="0.59996337778862885"/>
      </right>
      <top style="thin">
        <color theme="9" tint="0.59996337778862885"/>
      </top>
      <bottom style="thin">
        <color theme="9" tint="0.59996337778862885"/>
      </bottom>
      <diagonal/>
    </border>
    <border>
      <left style="medium">
        <color theme="9" tint="0.59996337778862885"/>
      </left>
      <right/>
      <top/>
      <bottom style="medium">
        <color theme="9" tint="0.59996337778862885"/>
      </bottom>
      <diagonal/>
    </border>
    <border>
      <left/>
      <right/>
      <top/>
      <bottom style="medium">
        <color theme="9" tint="0.59996337778862885"/>
      </bottom>
      <diagonal/>
    </border>
    <border>
      <left/>
      <right style="medium">
        <color theme="9" tint="0.59996337778862885"/>
      </right>
      <top/>
      <bottom style="medium">
        <color theme="9" tint="0.59996337778862885"/>
      </bottom>
      <diagonal/>
    </border>
    <border>
      <left style="thin">
        <color theme="6" tint="-0.499984740745262"/>
      </left>
      <right/>
      <top/>
      <bottom/>
      <diagonal/>
    </border>
    <border>
      <left style="thin">
        <color indexed="64"/>
      </left>
      <right style="thin">
        <color indexed="64"/>
      </right>
      <top style="thin">
        <color indexed="64"/>
      </top>
      <bottom style="thin">
        <color indexed="64"/>
      </bottom>
      <diagonal/>
    </border>
    <border>
      <left style="medium">
        <color theme="6" tint="-0.499984740745262"/>
      </left>
      <right style="medium">
        <color theme="6" tint="-0.499984740745262"/>
      </right>
      <top/>
      <bottom style="thin">
        <color theme="6" tint="-0.499984740745262"/>
      </bottom>
      <diagonal/>
    </border>
    <border>
      <left style="thin">
        <color theme="6" tint="-0.499984740745262"/>
      </left>
      <right style="medium">
        <color theme="6" tint="-0.499984740745262"/>
      </right>
      <top style="medium">
        <color theme="6" tint="-0.499984740745262"/>
      </top>
      <bottom style="medium">
        <color theme="6" tint="-0.499984740745262"/>
      </bottom>
      <diagonal/>
    </border>
    <border>
      <left style="thin">
        <color theme="6" tint="-0.499984740745262"/>
      </left>
      <right style="thin">
        <color indexed="53"/>
      </right>
      <top/>
      <bottom style="medium">
        <color theme="6" tint="-0.499984740745262"/>
      </bottom>
      <diagonal/>
    </border>
    <border>
      <left style="thin">
        <color indexed="53"/>
      </left>
      <right style="medium">
        <color theme="6" tint="-0.499984740745262"/>
      </right>
      <top/>
      <bottom style="medium">
        <color theme="6" tint="-0.499984740745262"/>
      </bottom>
      <diagonal/>
    </border>
    <border>
      <left style="medium">
        <color theme="6" tint="-0.499984740745262"/>
      </left>
      <right style="thin">
        <color indexed="53"/>
      </right>
      <top/>
      <bottom style="medium">
        <color theme="6" tint="-0.499984740745262"/>
      </bottom>
      <diagonal/>
    </border>
    <border>
      <left/>
      <right/>
      <top style="thin">
        <color theme="6" tint="-0.499984740745262"/>
      </top>
      <bottom style="thin">
        <color theme="6" tint="-0.499984740745262"/>
      </bottom>
      <diagonal/>
    </border>
    <border>
      <left style="thin">
        <color theme="6" tint="-0.499984740745262"/>
      </left>
      <right/>
      <top/>
      <bottom style="medium">
        <color theme="6" tint="-0.499984740745262"/>
      </bottom>
      <diagonal/>
    </border>
    <border>
      <left style="thin">
        <color theme="6" tint="-0.499984740745262"/>
      </left>
      <right style="medium">
        <color theme="6" tint="-0.499984740745262"/>
      </right>
      <top/>
      <bottom style="medium">
        <color theme="6" tint="-0.499984740745262"/>
      </bottom>
      <diagonal/>
    </border>
    <border>
      <left style="medium">
        <color theme="6" tint="-0.499984740745262"/>
      </left>
      <right style="medium">
        <color theme="6" tint="-0.499984740745262"/>
      </right>
      <top style="thin">
        <color theme="6" tint="-0.499984740745262"/>
      </top>
      <bottom style="medium">
        <color theme="6" tint="-0.499984740745262"/>
      </bottom>
      <diagonal/>
    </border>
    <border>
      <left/>
      <right/>
      <top/>
      <bottom style="medium">
        <color theme="6" tint="-0.499984740745262"/>
      </bottom>
      <diagonal/>
    </border>
    <border>
      <left/>
      <right/>
      <top style="thin">
        <color theme="6" tint="-0.499984740745262"/>
      </top>
      <bottom style="medium">
        <color theme="6" tint="-0.499984740745262"/>
      </bottom>
      <diagonal/>
    </border>
    <border>
      <left/>
      <right style="medium">
        <color theme="6" tint="-0.499984740745262"/>
      </right>
      <top/>
      <bottom style="thin">
        <color theme="6" tint="-0.499984740745262"/>
      </bottom>
      <diagonal/>
    </border>
    <border>
      <left style="thin">
        <color theme="9" tint="0.59996337778862885"/>
      </left>
      <right style="thin">
        <color theme="9" tint="0.59996337778862885"/>
      </right>
      <top style="medium">
        <color theme="9" tint="0.59996337778862885"/>
      </top>
      <bottom style="thin">
        <color theme="9" tint="0.59996337778862885"/>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theme="6" tint="-0.499984740745262"/>
      </bottom>
      <diagonal/>
    </border>
    <border>
      <left style="thin">
        <color theme="6" tint="-0.499984740745262"/>
      </left>
      <right style="thin">
        <color indexed="53"/>
      </right>
      <top style="medium">
        <color indexed="64"/>
      </top>
      <bottom style="medium">
        <color theme="6" tint="-0.499984740745262"/>
      </bottom>
      <diagonal/>
    </border>
    <border>
      <left style="thin">
        <color indexed="53"/>
      </left>
      <right style="thin">
        <color indexed="53"/>
      </right>
      <top style="medium">
        <color indexed="64"/>
      </top>
      <bottom style="medium">
        <color theme="6" tint="-0.499984740745262"/>
      </bottom>
      <diagonal/>
    </border>
    <border>
      <left style="thin">
        <color indexed="53"/>
      </left>
      <right style="medium">
        <color theme="6" tint="-0.499984740745262"/>
      </right>
      <top style="medium">
        <color indexed="64"/>
      </top>
      <bottom style="medium">
        <color theme="6" tint="-0.499984740745262"/>
      </bottom>
      <diagonal/>
    </border>
    <border>
      <left/>
      <right/>
      <top style="medium">
        <color indexed="64"/>
      </top>
      <bottom style="thin">
        <color theme="6" tint="-0.499984740745262"/>
      </bottom>
      <diagonal/>
    </border>
    <border>
      <left style="medium">
        <color theme="6" tint="-0.499984740745262"/>
      </left>
      <right style="medium">
        <color indexed="64"/>
      </right>
      <top style="medium">
        <color indexed="64"/>
      </top>
      <bottom style="thin">
        <color theme="6" tint="-0.499984740745262"/>
      </bottom>
      <diagonal/>
    </border>
    <border>
      <left style="medium">
        <color indexed="64"/>
      </left>
      <right/>
      <top style="thin">
        <color theme="6" tint="-0.499984740745262"/>
      </top>
      <bottom style="thin">
        <color theme="6" tint="-0.499984740745262"/>
      </bottom>
      <diagonal/>
    </border>
    <border>
      <left style="medium">
        <color theme="6" tint="-0.499984740745262"/>
      </left>
      <right style="medium">
        <color indexed="64"/>
      </right>
      <top style="thin">
        <color theme="6" tint="-0.499984740745262"/>
      </top>
      <bottom style="thin">
        <color theme="6" tint="-0.499984740745262"/>
      </bottom>
      <diagonal/>
    </border>
    <border>
      <left style="medium">
        <color indexed="64"/>
      </left>
      <right/>
      <top style="thin">
        <color theme="6" tint="-0.499984740745262"/>
      </top>
      <bottom style="medium">
        <color theme="6" tint="-0.499984740745262"/>
      </bottom>
      <diagonal/>
    </border>
    <border>
      <left style="medium">
        <color theme="6" tint="-0.499984740745262"/>
      </left>
      <right style="medium">
        <color indexed="64"/>
      </right>
      <top style="thin">
        <color theme="6" tint="-0.499984740745262"/>
      </top>
      <bottom style="medium">
        <color theme="6" tint="-0.499984740745262"/>
      </bottom>
      <diagonal/>
    </border>
    <border>
      <left style="medium">
        <color indexed="64"/>
      </left>
      <right/>
      <top/>
      <bottom style="thin">
        <color theme="6" tint="-0.499984740745262"/>
      </bottom>
      <diagonal/>
    </border>
    <border>
      <left style="medium">
        <color theme="6" tint="-0.499984740745262"/>
      </left>
      <right style="medium">
        <color indexed="64"/>
      </right>
      <top/>
      <bottom style="thin">
        <color theme="6" tint="-0.499984740745262"/>
      </bottom>
      <diagonal/>
    </border>
    <border>
      <left style="medium">
        <color theme="6" tint="-0.499984740745262"/>
      </left>
      <right style="medium">
        <color indexed="64"/>
      </right>
      <top/>
      <bottom style="medium">
        <color theme="6" tint="-0.499984740745262"/>
      </bottom>
      <diagonal/>
    </border>
    <border>
      <left style="medium">
        <color indexed="64"/>
      </left>
      <right/>
      <top/>
      <bottom/>
      <diagonal/>
    </border>
    <border>
      <left style="thin">
        <color theme="6" tint="-0.499984740745262"/>
      </left>
      <right style="medium">
        <color indexed="64"/>
      </right>
      <top/>
      <bottom/>
      <diagonal/>
    </border>
    <border>
      <left style="medium">
        <color indexed="64"/>
      </left>
      <right/>
      <top style="thin">
        <color theme="6" tint="-0.499984740745262"/>
      </top>
      <bottom style="medium">
        <color indexed="64"/>
      </bottom>
      <diagonal/>
    </border>
    <border>
      <left style="thin">
        <color theme="6" tint="-0.499984740745262"/>
      </left>
      <right/>
      <top style="thin">
        <color theme="6" tint="-0.499984740745262"/>
      </top>
      <bottom style="medium">
        <color indexed="64"/>
      </bottom>
      <diagonal/>
    </border>
    <border>
      <left style="thin">
        <color theme="6" tint="-0.499984740745262"/>
      </left>
      <right style="medium">
        <color indexed="64"/>
      </right>
      <top style="thin">
        <color theme="6" tint="-0.499984740745262"/>
      </top>
      <bottom style="medium">
        <color indexed="64"/>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medium">
        <color theme="9" tint="0.39991454817346722"/>
      </left>
      <right style="thin">
        <color theme="9" tint="0.39994506668294322"/>
      </right>
      <top style="medium">
        <color theme="9" tint="0.39991454817346722"/>
      </top>
      <bottom style="thin">
        <color theme="9" tint="0.39994506668294322"/>
      </bottom>
      <diagonal/>
    </border>
    <border>
      <left style="thin">
        <color theme="9" tint="0.39994506668294322"/>
      </left>
      <right style="thin">
        <color theme="9" tint="0.39994506668294322"/>
      </right>
      <top style="medium">
        <color theme="9" tint="0.39991454817346722"/>
      </top>
      <bottom style="thin">
        <color theme="9" tint="0.39994506668294322"/>
      </bottom>
      <diagonal/>
    </border>
    <border>
      <left style="thin">
        <color theme="9" tint="0.39994506668294322"/>
      </left>
      <right style="medium">
        <color theme="9" tint="0.39991454817346722"/>
      </right>
      <top style="medium">
        <color theme="9" tint="0.39991454817346722"/>
      </top>
      <bottom style="thin">
        <color theme="9" tint="0.39994506668294322"/>
      </bottom>
      <diagonal/>
    </border>
    <border>
      <left style="medium">
        <color theme="9" tint="0.39991454817346722"/>
      </left>
      <right style="thin">
        <color theme="9" tint="0.39994506668294322"/>
      </right>
      <top style="thin">
        <color theme="9" tint="0.39994506668294322"/>
      </top>
      <bottom style="thin">
        <color theme="9" tint="0.39994506668294322"/>
      </bottom>
      <diagonal/>
    </border>
    <border>
      <left style="thin">
        <color theme="9" tint="0.39994506668294322"/>
      </left>
      <right style="medium">
        <color theme="9" tint="0.39991454817346722"/>
      </right>
      <top style="thin">
        <color theme="9" tint="0.39994506668294322"/>
      </top>
      <bottom style="thin">
        <color theme="9" tint="0.39994506668294322"/>
      </bottom>
      <diagonal/>
    </border>
    <border>
      <left style="medium">
        <color theme="9" tint="0.39991454817346722"/>
      </left>
      <right style="thin">
        <color theme="9" tint="0.39994506668294322"/>
      </right>
      <top style="thin">
        <color theme="9" tint="0.39994506668294322"/>
      </top>
      <bottom style="medium">
        <color theme="9" tint="0.39991454817346722"/>
      </bottom>
      <diagonal/>
    </border>
    <border>
      <left style="thin">
        <color theme="9" tint="0.39994506668294322"/>
      </left>
      <right style="thin">
        <color theme="9" tint="0.39994506668294322"/>
      </right>
      <top style="thin">
        <color theme="9" tint="0.39994506668294322"/>
      </top>
      <bottom style="medium">
        <color theme="9" tint="0.39991454817346722"/>
      </bottom>
      <diagonal/>
    </border>
    <border>
      <left style="thin">
        <color theme="9" tint="0.39994506668294322"/>
      </left>
      <right style="medium">
        <color theme="9" tint="0.39991454817346722"/>
      </right>
      <top style="thin">
        <color theme="9" tint="0.39994506668294322"/>
      </top>
      <bottom style="medium">
        <color theme="9" tint="0.39991454817346722"/>
      </bottom>
      <diagonal/>
    </border>
    <border>
      <left style="medium">
        <color theme="9" tint="0.39991454817346722"/>
      </left>
      <right style="thin">
        <color theme="9" tint="0.39994506668294322"/>
      </right>
      <top/>
      <bottom style="medium">
        <color theme="9" tint="0.39994506668294322"/>
      </bottom>
      <diagonal/>
    </border>
    <border>
      <left style="thin">
        <color theme="9" tint="0.39994506668294322"/>
      </left>
      <right style="thin">
        <color theme="9" tint="0.39994506668294322"/>
      </right>
      <top/>
      <bottom style="medium">
        <color theme="9" tint="0.39994506668294322"/>
      </bottom>
      <diagonal/>
    </border>
    <border>
      <left style="thin">
        <color theme="9" tint="0.39994506668294322"/>
      </left>
      <right style="medium">
        <color theme="9" tint="0.39991454817346722"/>
      </right>
      <top/>
      <bottom style="medium">
        <color theme="9" tint="0.39994506668294322"/>
      </bottom>
      <diagonal/>
    </border>
    <border>
      <left style="medium">
        <color theme="9" tint="0.39988402966399123"/>
      </left>
      <right style="thin">
        <color theme="9" tint="0.39994506668294322"/>
      </right>
      <top style="medium">
        <color theme="9" tint="0.39988402966399123"/>
      </top>
      <bottom style="thin">
        <color theme="9" tint="0.39994506668294322"/>
      </bottom>
      <diagonal/>
    </border>
    <border>
      <left style="thin">
        <color theme="9" tint="0.39994506668294322"/>
      </left>
      <right style="thin">
        <color theme="9" tint="0.39994506668294322"/>
      </right>
      <top style="medium">
        <color theme="9" tint="0.39988402966399123"/>
      </top>
      <bottom style="thin">
        <color theme="9" tint="0.39994506668294322"/>
      </bottom>
      <diagonal/>
    </border>
    <border>
      <left style="thin">
        <color theme="9" tint="0.39994506668294322"/>
      </left>
      <right style="medium">
        <color theme="9" tint="0.39991454817346722"/>
      </right>
      <top style="medium">
        <color theme="9" tint="0.39988402966399123"/>
      </top>
      <bottom style="thin">
        <color theme="9" tint="0.39994506668294322"/>
      </bottom>
      <diagonal/>
    </border>
    <border>
      <left style="thin">
        <color theme="9" tint="0.39994506668294322"/>
      </left>
      <right style="medium">
        <color theme="9" tint="0.39988402966399123"/>
      </right>
      <top style="medium">
        <color theme="9" tint="0.39988402966399123"/>
      </top>
      <bottom style="thin">
        <color theme="9" tint="0.39994506668294322"/>
      </bottom>
      <diagonal/>
    </border>
    <border>
      <left style="medium">
        <color theme="9" tint="0.39988402966399123"/>
      </left>
      <right style="thin">
        <color theme="9" tint="0.39994506668294322"/>
      </right>
      <top style="thin">
        <color theme="9" tint="0.39994506668294322"/>
      </top>
      <bottom style="thin">
        <color theme="9" tint="0.39994506668294322"/>
      </bottom>
      <diagonal/>
    </border>
    <border>
      <left style="thin">
        <color theme="9" tint="0.39994506668294322"/>
      </left>
      <right style="medium">
        <color theme="9" tint="0.39988402966399123"/>
      </right>
      <top style="thin">
        <color theme="9" tint="0.39994506668294322"/>
      </top>
      <bottom style="thin">
        <color theme="9" tint="0.39994506668294322"/>
      </bottom>
      <diagonal/>
    </border>
    <border>
      <left style="medium">
        <color theme="9" tint="0.39988402966399123"/>
      </left>
      <right style="thin">
        <color theme="9" tint="0.39994506668294322"/>
      </right>
      <top style="thin">
        <color theme="9" tint="0.39994506668294322"/>
      </top>
      <bottom style="medium">
        <color theme="9" tint="0.39988402966399123"/>
      </bottom>
      <diagonal/>
    </border>
    <border>
      <left style="thin">
        <color theme="9" tint="0.39994506668294322"/>
      </left>
      <right style="thin">
        <color theme="9" tint="0.39994506668294322"/>
      </right>
      <top style="thin">
        <color theme="9" tint="0.39994506668294322"/>
      </top>
      <bottom style="medium">
        <color theme="9" tint="0.39988402966399123"/>
      </bottom>
      <diagonal/>
    </border>
    <border>
      <left style="thin">
        <color theme="9" tint="0.39994506668294322"/>
      </left>
      <right style="medium">
        <color theme="9" tint="0.39991454817346722"/>
      </right>
      <top style="thin">
        <color theme="9" tint="0.39994506668294322"/>
      </top>
      <bottom style="medium">
        <color theme="9" tint="0.39988402966399123"/>
      </bottom>
      <diagonal/>
    </border>
    <border>
      <left style="thin">
        <color theme="9" tint="0.39994506668294322"/>
      </left>
      <right style="medium">
        <color theme="9" tint="0.39988402966399123"/>
      </right>
      <top style="thin">
        <color theme="9" tint="0.39994506668294322"/>
      </top>
      <bottom style="medium">
        <color theme="9" tint="0.3998840296639912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theme="6" tint="-0.499984740745262"/>
      </right>
      <top style="medium">
        <color indexed="64"/>
      </top>
      <bottom style="thin">
        <color indexed="64"/>
      </bottom>
      <diagonal/>
    </border>
    <border>
      <left style="thin">
        <color theme="6" tint="-0.499984740745262"/>
      </left>
      <right style="thin">
        <color theme="6" tint="-0.499984740745262"/>
      </right>
      <top style="medium">
        <color indexed="64"/>
      </top>
      <bottom/>
      <diagonal/>
    </border>
    <border>
      <left style="thin">
        <color theme="6" tint="-0.499984740745262"/>
      </left>
      <right style="medium">
        <color theme="6" tint="-0.499984740745262"/>
      </right>
      <top style="medium">
        <color indexed="64"/>
      </top>
      <bottom/>
      <diagonal/>
    </border>
    <border>
      <left style="medium">
        <color theme="6"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theme="6" tint="-0.499984740745262"/>
      </left>
      <right style="medium">
        <color theme="6" tint="-0.499984740745262"/>
      </right>
      <top/>
      <bottom/>
      <diagonal/>
    </border>
    <border>
      <left style="medium">
        <color theme="6" tint="-0.499984740745262"/>
      </left>
      <right/>
      <top/>
      <bottom style="medium">
        <color theme="6" tint="-0.499984740745262"/>
      </bottom>
      <diagonal/>
    </border>
    <border>
      <left/>
      <right style="medium">
        <color theme="6" tint="-0.499984740745262"/>
      </right>
      <top/>
      <bottom style="medium">
        <color theme="6" tint="-0.499984740745262"/>
      </bottom>
      <diagonal/>
    </border>
    <border>
      <left style="thin">
        <color indexed="64"/>
      </left>
      <right style="thin">
        <color indexed="64"/>
      </right>
      <top style="medium">
        <color indexed="64"/>
      </top>
      <bottom style="thin">
        <color indexed="64"/>
      </bottom>
      <diagonal/>
    </border>
    <border>
      <left/>
      <right style="medium">
        <color theme="9" tint="0.59996337778862885"/>
      </right>
      <top/>
      <bottom style="thin">
        <color theme="9" tint="0.59996337778862885"/>
      </bottom>
      <diagonal/>
    </border>
    <border>
      <left style="thin">
        <color theme="9" tint="0.59996337778862885"/>
      </left>
      <right style="medium">
        <color theme="9" tint="0.59996337778862885"/>
      </right>
      <top style="medium">
        <color theme="9" tint="0.59996337778862885"/>
      </top>
      <bottom style="thin">
        <color theme="9" tint="0.59996337778862885"/>
      </bottom>
      <diagonal/>
    </border>
    <border>
      <left style="thin">
        <color theme="9" tint="0.59996337778862885"/>
      </left>
      <right style="medium">
        <color theme="9" tint="0.59996337778862885"/>
      </right>
      <top style="thin">
        <color theme="9" tint="0.59996337778862885"/>
      </top>
      <bottom style="thin">
        <color theme="9" tint="0.59996337778862885"/>
      </bottom>
      <diagonal/>
    </border>
    <border>
      <left style="medium">
        <color theme="9" tint="0.59996337778862885"/>
      </left>
      <right style="thin">
        <color theme="9" tint="0.59996337778862885"/>
      </right>
      <top style="thin">
        <color theme="9" tint="0.59996337778862885"/>
      </top>
      <bottom style="medium">
        <color theme="9" tint="0.59996337778862885"/>
      </bottom>
      <diagonal/>
    </border>
    <border>
      <left style="thin">
        <color theme="9" tint="0.59996337778862885"/>
      </left>
      <right style="thin">
        <color theme="9" tint="0.59996337778862885"/>
      </right>
      <top style="thin">
        <color theme="9" tint="0.59996337778862885"/>
      </top>
      <bottom style="medium">
        <color theme="9" tint="0.59996337778862885"/>
      </bottom>
      <diagonal/>
    </border>
    <border>
      <left style="thin">
        <color theme="9" tint="0.59996337778862885"/>
      </left>
      <right style="medium">
        <color theme="9" tint="0.59996337778862885"/>
      </right>
      <top style="thin">
        <color theme="9" tint="0.59996337778862885"/>
      </top>
      <bottom style="medium">
        <color theme="9" tint="0.5999633777886288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theme="1"/>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7">
    <xf numFmtId="0" fontId="0" fillId="0" borderId="0"/>
    <xf numFmtId="0" fontId="3" fillId="0" borderId="0"/>
    <xf numFmtId="0" fontId="6" fillId="0" borderId="0"/>
    <xf numFmtId="0" fontId="7" fillId="0" borderId="0"/>
    <xf numFmtId="0" fontId="7" fillId="0" borderId="0"/>
    <xf numFmtId="0" fontId="6" fillId="0" borderId="0"/>
    <xf numFmtId="0" fontId="7" fillId="0" borderId="0"/>
    <xf numFmtId="0" fontId="7" fillId="0" borderId="0"/>
    <xf numFmtId="0" fontId="2" fillId="0" borderId="0"/>
    <xf numFmtId="0" fontId="1" fillId="0" borderId="0"/>
    <xf numFmtId="0" fontId="6" fillId="0" borderId="0"/>
    <xf numFmtId="0" fontId="6" fillId="0" borderId="0"/>
    <xf numFmtId="0" fontId="6" fillId="0" borderId="0"/>
    <xf numFmtId="0" fontId="6" fillId="0" borderId="0"/>
    <xf numFmtId="0" fontId="1" fillId="0" borderId="0"/>
    <xf numFmtId="0" fontId="49" fillId="0" borderId="0"/>
    <xf numFmtId="0" fontId="68" fillId="0" borderId="0" applyNumberFormat="0" applyFill="0" applyBorder="0" applyAlignment="0" applyProtection="0"/>
  </cellStyleXfs>
  <cellXfs count="278">
    <xf numFmtId="0" fontId="0" fillId="0" borderId="0" xfId="0"/>
    <xf numFmtId="0" fontId="3" fillId="0" borderId="0" xfId="1"/>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7" fillId="0" borderId="0" xfId="2" applyFont="1" applyAlignment="1">
      <alignment horizontal="center" vertical="center"/>
    </xf>
    <xf numFmtId="0" fontId="8" fillId="0" borderId="0" xfId="2" applyFont="1" applyAlignment="1">
      <alignment horizontal="center" vertical="center"/>
    </xf>
    <xf numFmtId="0" fontId="9" fillId="0" borderId="0" xfId="2" applyFont="1" applyAlignment="1">
      <alignment horizontal="center" vertical="center" wrapText="1"/>
    </xf>
    <xf numFmtId="0" fontId="13" fillId="0" borderId="0" xfId="2" applyFont="1" applyAlignment="1">
      <alignment horizontal="center" vertical="center"/>
    </xf>
    <xf numFmtId="0" fontId="7" fillId="0" borderId="0" xfId="2" applyFont="1" applyAlignment="1">
      <alignment horizontal="center" vertical="center" wrapText="1"/>
    </xf>
    <xf numFmtId="0" fontId="7" fillId="0" borderId="0" xfId="3"/>
    <xf numFmtId="49" fontId="15" fillId="2" borderId="7" xfId="3" applyNumberFormat="1" applyFont="1" applyFill="1" applyBorder="1" applyAlignment="1">
      <alignment horizontal="center" vertical="center" wrapText="1"/>
    </xf>
    <xf numFmtId="49" fontId="15" fillId="2" borderId="8" xfId="3" applyNumberFormat="1" applyFont="1" applyFill="1" applyBorder="1" applyAlignment="1">
      <alignment horizontal="center" vertical="center" wrapText="1"/>
    </xf>
    <xf numFmtId="49" fontId="15" fillId="2" borderId="9" xfId="3" applyNumberFormat="1" applyFont="1" applyFill="1" applyBorder="1" applyAlignment="1">
      <alignment horizontal="center" vertical="center" wrapText="1"/>
    </xf>
    <xf numFmtId="0" fontId="7" fillId="0" borderId="0" xfId="3" applyAlignment="1">
      <alignment horizontal="center" vertical="center" wrapText="1"/>
    </xf>
    <xf numFmtId="49" fontId="16" fillId="2" borderId="10" xfId="3" applyNumberFormat="1" applyFont="1" applyFill="1" applyBorder="1" applyAlignment="1">
      <alignment horizontal="center" vertical="center"/>
    </xf>
    <xf numFmtId="49" fontId="16" fillId="2" borderId="11" xfId="3" applyNumberFormat="1" applyFont="1" applyFill="1" applyBorder="1" applyAlignment="1">
      <alignment horizontal="center" vertical="center"/>
    </xf>
    <xf numFmtId="0" fontId="7" fillId="0" borderId="0" xfId="3" applyAlignment="1">
      <alignment horizontal="right" vertical="center" wrapText="1"/>
    </xf>
    <xf numFmtId="0" fontId="18" fillId="0" borderId="0" xfId="2" applyFont="1" applyFill="1" applyAlignment="1">
      <alignment readingOrder="2"/>
    </xf>
    <xf numFmtId="0" fontId="20" fillId="0" borderId="0" xfId="2" applyFont="1" applyFill="1" applyAlignment="1">
      <alignment horizontal="center" vertical="center" readingOrder="2"/>
    </xf>
    <xf numFmtId="0" fontId="21" fillId="0" borderId="0" xfId="2" applyFont="1" applyFill="1" applyAlignment="1">
      <alignment horizontal="center" vertical="center" readingOrder="2"/>
    </xf>
    <xf numFmtId="0" fontId="25" fillId="0" borderId="0" xfId="4" applyFont="1" applyFill="1" applyAlignment="1">
      <alignment horizontal="center" vertical="center"/>
    </xf>
    <xf numFmtId="0" fontId="35" fillId="0" borderId="0" xfId="4" applyFont="1" applyFill="1" applyAlignment="1">
      <alignment horizontal="center" vertical="center"/>
    </xf>
    <xf numFmtId="0" fontId="7" fillId="0" borderId="0" xfId="4"/>
    <xf numFmtId="0" fontId="35" fillId="2" borderId="23" xfId="4" applyFont="1" applyFill="1" applyBorder="1" applyAlignment="1">
      <alignment horizontal="center" vertical="center" wrapText="1"/>
    </xf>
    <xf numFmtId="0" fontId="35" fillId="2" borderId="24" xfId="4" applyFont="1" applyFill="1" applyBorder="1" applyAlignment="1">
      <alignment horizontal="center" vertical="center" wrapText="1"/>
    </xf>
    <xf numFmtId="0" fontId="35" fillId="2" borderId="26" xfId="4" applyFont="1" applyFill="1" applyBorder="1" applyAlignment="1">
      <alignment horizontal="center" vertical="center" wrapText="1"/>
    </xf>
    <xf numFmtId="0" fontId="35" fillId="2" borderId="18" xfId="4" applyFont="1" applyFill="1" applyBorder="1" applyAlignment="1">
      <alignment horizontal="center" vertical="center" wrapText="1"/>
    </xf>
    <xf numFmtId="0" fontId="41" fillId="0" borderId="0" xfId="0" applyFont="1"/>
    <xf numFmtId="0" fontId="41" fillId="0" borderId="0" xfId="0" applyFont="1" applyAlignment="1">
      <alignment horizontal="center" vertical="center"/>
    </xf>
    <xf numFmtId="164" fontId="25" fillId="0" borderId="0" xfId="4" applyNumberFormat="1" applyFont="1" applyFill="1" applyAlignment="1">
      <alignment horizontal="center" vertical="center"/>
    </xf>
    <xf numFmtId="164" fontId="42" fillId="0" borderId="35" xfId="2" applyNumberFormat="1" applyFont="1" applyFill="1" applyBorder="1" applyAlignment="1">
      <alignment horizontal="center" vertical="center" readingOrder="2"/>
    </xf>
    <xf numFmtId="164" fontId="42" fillId="0" borderId="36" xfId="2" applyNumberFormat="1" applyFont="1" applyFill="1" applyBorder="1" applyAlignment="1">
      <alignment horizontal="center" vertical="center" readingOrder="2"/>
    </xf>
    <xf numFmtId="0" fontId="37" fillId="0" borderId="15" xfId="4" applyFont="1" applyFill="1" applyBorder="1" applyAlignment="1">
      <alignment horizontal="center" vertical="center"/>
    </xf>
    <xf numFmtId="0" fontId="37" fillId="0" borderId="52" xfId="4" applyFont="1" applyFill="1" applyBorder="1" applyAlignment="1">
      <alignment horizontal="center" vertical="center"/>
    </xf>
    <xf numFmtId="0" fontId="36" fillId="2" borderId="53" xfId="4" applyFont="1" applyFill="1" applyBorder="1" applyAlignment="1">
      <alignment horizontal="center" vertical="center" wrapText="1"/>
    </xf>
    <xf numFmtId="164" fontId="37" fillId="2" borderId="54" xfId="4" applyNumberFormat="1" applyFont="1" applyFill="1" applyBorder="1" applyAlignment="1">
      <alignment horizontal="center" vertical="center"/>
    </xf>
    <xf numFmtId="164" fontId="37" fillId="2" borderId="55" xfId="4" applyNumberFormat="1" applyFont="1" applyFill="1" applyBorder="1" applyAlignment="1">
      <alignment horizontal="center" vertical="center"/>
    </xf>
    <xf numFmtId="3" fontId="5" fillId="3" borderId="2" xfId="1" applyNumberFormat="1" applyFont="1" applyFill="1" applyBorder="1" applyAlignment="1">
      <alignment horizontal="center" vertical="center" wrapText="1"/>
    </xf>
    <xf numFmtId="3" fontId="5" fillId="3" borderId="3" xfId="1" applyNumberFormat="1" applyFont="1" applyFill="1" applyBorder="1" applyAlignment="1">
      <alignment horizontal="center" vertical="center" wrapText="1"/>
    </xf>
    <xf numFmtId="3" fontId="5" fillId="3" borderId="4" xfId="1" applyNumberFormat="1" applyFont="1" applyFill="1" applyBorder="1" applyAlignment="1">
      <alignment horizontal="center" vertical="center" wrapText="1"/>
    </xf>
    <xf numFmtId="3" fontId="41" fillId="0" borderId="16" xfId="0" applyNumberFormat="1" applyFont="1" applyBorder="1" applyAlignment="1">
      <alignment horizontal="center" vertical="center"/>
    </xf>
    <xf numFmtId="3" fontId="37" fillId="0" borderId="23" xfId="4" applyNumberFormat="1" applyFont="1" applyFill="1" applyBorder="1" applyAlignment="1">
      <alignment horizontal="center" vertical="center"/>
    </xf>
    <xf numFmtId="3" fontId="37" fillId="0" borderId="24" xfId="4" applyNumberFormat="1" applyFont="1" applyFill="1" applyBorder="1" applyAlignment="1">
      <alignment horizontal="center" vertical="center"/>
    </xf>
    <xf numFmtId="3" fontId="37" fillId="0" borderId="17" xfId="4" applyNumberFormat="1" applyFont="1" applyFill="1" applyBorder="1" applyAlignment="1">
      <alignment horizontal="center" vertical="center"/>
    </xf>
    <xf numFmtId="3" fontId="37" fillId="0" borderId="26" xfId="4" applyNumberFormat="1" applyFont="1" applyFill="1" applyBorder="1" applyAlignment="1">
      <alignment horizontal="center" vertical="center"/>
    </xf>
    <xf numFmtId="3" fontId="37" fillId="5" borderId="28" xfId="4" applyNumberFormat="1" applyFont="1" applyFill="1" applyBorder="1" applyAlignment="1">
      <alignment horizontal="center" vertical="center"/>
    </xf>
    <xf numFmtId="3" fontId="38" fillId="5" borderId="49" xfId="4" applyNumberFormat="1" applyFont="1" applyFill="1" applyBorder="1" applyAlignment="1">
      <alignment horizontal="center" vertical="center"/>
    </xf>
    <xf numFmtId="3" fontId="37" fillId="0" borderId="6" xfId="4" applyNumberFormat="1" applyFont="1" applyFill="1" applyBorder="1" applyAlignment="1">
      <alignment horizontal="center" vertical="center"/>
    </xf>
    <xf numFmtId="3" fontId="37" fillId="5" borderId="26" xfId="4" applyNumberFormat="1" applyFont="1" applyFill="1" applyBorder="1" applyAlignment="1">
      <alignment horizontal="center" vertical="center"/>
    </xf>
    <xf numFmtId="3" fontId="38" fillId="5" borderId="50" xfId="4" applyNumberFormat="1" applyFont="1" applyFill="1" applyBorder="1" applyAlignment="1">
      <alignment horizontal="center" vertical="center"/>
    </xf>
    <xf numFmtId="164" fontId="3" fillId="0" borderId="0" xfId="1" applyNumberFormat="1"/>
    <xf numFmtId="0" fontId="19" fillId="0" borderId="0" xfId="2" applyFont="1" applyFill="1" applyAlignment="1">
      <alignment vertical="center" readingOrder="2"/>
    </xf>
    <xf numFmtId="0" fontId="1" fillId="0" borderId="0" xfId="9"/>
    <xf numFmtId="0" fontId="1" fillId="0" borderId="0" xfId="9" applyAlignment="1">
      <alignment horizontal="center" vertical="center"/>
    </xf>
    <xf numFmtId="0" fontId="48" fillId="0" borderId="0" xfId="9" applyFont="1" applyAlignment="1">
      <alignment horizontal="center" vertical="center"/>
    </xf>
    <xf numFmtId="0" fontId="43" fillId="2" borderId="56" xfId="11" applyFont="1" applyFill="1" applyBorder="1" applyAlignment="1">
      <alignment horizontal="center" vertical="center" wrapText="1" readingOrder="2"/>
    </xf>
    <xf numFmtId="0" fontId="1" fillId="0" borderId="0" xfId="9" applyAlignment="1">
      <alignment vertical="center"/>
    </xf>
    <xf numFmtId="164" fontId="1" fillId="2" borderId="63" xfId="9" applyNumberFormat="1" applyFill="1" applyBorder="1" applyAlignment="1">
      <alignment horizontal="center" vertical="center"/>
    </xf>
    <xf numFmtId="164" fontId="1" fillId="2" borderId="64" xfId="9" applyNumberFormat="1" applyFill="1" applyBorder="1" applyAlignment="1">
      <alignment horizontal="center" vertical="center"/>
    </xf>
    <xf numFmtId="0" fontId="50" fillId="0" borderId="56" xfId="9" applyFont="1" applyBorder="1" applyAlignment="1">
      <alignment horizontal="center" vertical="center"/>
    </xf>
    <xf numFmtId="0" fontId="50" fillId="2" borderId="61" xfId="9" applyFont="1" applyFill="1" applyBorder="1" applyAlignment="1">
      <alignment horizontal="center" vertical="center"/>
    </xf>
    <xf numFmtId="0" fontId="50" fillId="2" borderId="62" xfId="9" applyFont="1" applyFill="1" applyBorder="1" applyAlignment="1">
      <alignment horizontal="center" vertical="center"/>
    </xf>
    <xf numFmtId="164" fontId="50" fillId="2" borderId="63" xfId="9" applyNumberFormat="1" applyFont="1" applyFill="1" applyBorder="1" applyAlignment="1">
      <alignment horizontal="center" vertical="center"/>
    </xf>
    <xf numFmtId="164" fontId="50" fillId="2" borderId="64" xfId="9" applyNumberFormat="1" applyFont="1" applyFill="1" applyBorder="1" applyAlignment="1">
      <alignment horizontal="center" vertical="center"/>
    </xf>
    <xf numFmtId="0" fontId="50" fillId="2" borderId="65" xfId="9" applyFont="1" applyFill="1" applyBorder="1" applyAlignment="1">
      <alignment horizontal="center" vertical="center"/>
    </xf>
    <xf numFmtId="0" fontId="50" fillId="2" borderId="66" xfId="9" applyFont="1" applyFill="1" applyBorder="1" applyAlignment="1">
      <alignment horizontal="center" vertical="center"/>
    </xf>
    <xf numFmtId="0" fontId="50" fillId="2" borderId="67" xfId="9" applyFont="1" applyFill="1" applyBorder="1" applyAlignment="1">
      <alignment horizontal="center" vertical="center"/>
    </xf>
    <xf numFmtId="0" fontId="51" fillId="2" borderId="72" xfId="9" applyFont="1" applyFill="1" applyBorder="1" applyAlignment="1">
      <alignment horizontal="center" vertical="center"/>
    </xf>
    <xf numFmtId="164" fontId="50" fillId="2" borderId="73" xfId="9" applyNumberFormat="1" applyFont="1" applyFill="1" applyBorder="1" applyAlignment="1">
      <alignment horizontal="center" vertical="center"/>
    </xf>
    <xf numFmtId="0" fontId="51" fillId="2" borderId="74" xfId="9" applyFont="1" applyFill="1" applyBorder="1" applyAlignment="1">
      <alignment horizontal="center" vertical="center"/>
    </xf>
    <xf numFmtId="0" fontId="50" fillId="0" borderId="75" xfId="9" applyFont="1" applyBorder="1" applyAlignment="1">
      <alignment horizontal="center" vertical="center"/>
    </xf>
    <xf numFmtId="0" fontId="50" fillId="2" borderId="76" xfId="9" applyFont="1" applyFill="1" applyBorder="1" applyAlignment="1">
      <alignment horizontal="center" vertical="center"/>
    </xf>
    <xf numFmtId="164" fontId="50" fillId="2" borderId="77" xfId="9" applyNumberFormat="1" applyFont="1" applyFill="1" applyBorder="1" applyAlignment="1">
      <alignment horizontal="center" vertical="center"/>
    </xf>
    <xf numFmtId="0" fontId="30" fillId="0" borderId="0" xfId="5" applyFont="1" applyAlignment="1">
      <alignment horizontal="center" vertical="center"/>
    </xf>
    <xf numFmtId="0" fontId="6" fillId="0" borderId="0" xfId="5" applyAlignment="1">
      <alignment horizontal="center" vertical="center"/>
    </xf>
    <xf numFmtId="0" fontId="54" fillId="0" borderId="0" xfId="5" applyFont="1" applyFill="1" applyAlignment="1">
      <alignment horizontal="center" vertical="center"/>
    </xf>
    <xf numFmtId="0" fontId="6" fillId="0" borderId="0" xfId="5" applyFont="1" applyFill="1" applyAlignment="1">
      <alignment horizontal="center" vertical="center"/>
    </xf>
    <xf numFmtId="0" fontId="29" fillId="0" borderId="0" xfId="5" applyFont="1" applyFill="1" applyAlignment="1">
      <alignment horizontal="center" vertical="center"/>
    </xf>
    <xf numFmtId="0" fontId="20" fillId="0" borderId="0" xfId="5" applyFont="1" applyFill="1" applyAlignment="1">
      <alignment horizontal="center" vertical="center"/>
    </xf>
    <xf numFmtId="0" fontId="57" fillId="2" borderId="81" xfId="5" applyFont="1" applyFill="1" applyBorder="1" applyAlignment="1">
      <alignment horizontal="center" vertical="center" wrapText="1"/>
    </xf>
    <xf numFmtId="0" fontId="57" fillId="2" borderId="82" xfId="5" applyFont="1" applyFill="1" applyBorder="1" applyAlignment="1">
      <alignment horizontal="center" vertical="center" wrapText="1"/>
    </xf>
    <xf numFmtId="0" fontId="58" fillId="2" borderId="83" xfId="5" applyFont="1" applyFill="1" applyBorder="1" applyAlignment="1">
      <alignment horizontal="center" vertical="center" wrapText="1"/>
    </xf>
    <xf numFmtId="0" fontId="39" fillId="0" borderId="0" xfId="5" applyFont="1" applyAlignment="1">
      <alignment horizontal="center" vertical="center"/>
    </xf>
    <xf numFmtId="0" fontId="28" fillId="0" borderId="0" xfId="5" applyFont="1" applyAlignment="1">
      <alignment horizontal="center" vertical="center"/>
    </xf>
    <xf numFmtId="3" fontId="59" fillId="0" borderId="86" xfId="5" applyNumberFormat="1" applyFont="1" applyBorder="1" applyAlignment="1">
      <alignment horizontal="center" vertical="center"/>
    </xf>
    <xf numFmtId="3" fontId="59" fillId="0" borderId="34" xfId="5" applyNumberFormat="1" applyFont="1" applyBorder="1" applyAlignment="1">
      <alignment horizontal="center" vertical="center"/>
    </xf>
    <xf numFmtId="0" fontId="27" fillId="0" borderId="0" xfId="5" applyFont="1" applyAlignment="1">
      <alignment horizontal="center" vertical="center"/>
    </xf>
    <xf numFmtId="0" fontId="26" fillId="0" borderId="0" xfId="5" applyFont="1" applyAlignment="1">
      <alignment horizontal="center" vertical="center"/>
    </xf>
    <xf numFmtId="164" fontId="59" fillId="2" borderId="85" xfId="5" applyNumberFormat="1" applyFont="1" applyFill="1" applyBorder="1" applyAlignment="1">
      <alignment horizontal="center" vertical="center"/>
    </xf>
    <xf numFmtId="3" fontId="5" fillId="3" borderId="56" xfId="9" applyNumberFormat="1" applyFont="1" applyFill="1" applyBorder="1" applyAlignment="1">
      <alignment horizontal="center" vertical="center" wrapText="1"/>
    </xf>
    <xf numFmtId="3" fontId="23" fillId="0" borderId="56" xfId="2" applyNumberFormat="1" applyFont="1" applyFill="1" applyBorder="1" applyAlignment="1">
      <alignment horizontal="center" vertical="center" readingOrder="2"/>
    </xf>
    <xf numFmtId="0" fontId="22" fillId="2" borderId="57" xfId="2" applyFont="1" applyFill="1" applyBorder="1" applyAlignment="1">
      <alignment horizontal="center" vertical="center" wrapText="1" readingOrder="2"/>
    </xf>
    <xf numFmtId="0" fontId="22" fillId="2" borderId="58" xfId="2" applyFont="1" applyFill="1" applyBorder="1" applyAlignment="1">
      <alignment horizontal="center" vertical="center" wrapText="1" readingOrder="2"/>
    </xf>
    <xf numFmtId="0" fontId="22" fillId="2" borderId="59" xfId="2" applyFont="1" applyFill="1" applyBorder="1" applyAlignment="1">
      <alignment horizontal="center" vertical="center" wrapText="1" readingOrder="2"/>
    </xf>
    <xf numFmtId="0" fontId="22" fillId="2" borderId="60" xfId="2" applyFont="1" applyFill="1" applyBorder="1" applyAlignment="1">
      <alignment horizontal="center" vertical="center" readingOrder="2"/>
    </xf>
    <xf numFmtId="3" fontId="23" fillId="2" borderId="61" xfId="2" applyNumberFormat="1" applyFont="1" applyFill="1" applyBorder="1" applyAlignment="1">
      <alignment horizontal="center" vertical="center" readingOrder="2"/>
    </xf>
    <xf numFmtId="0" fontId="22" fillId="2" borderId="62" xfId="2" applyFont="1" applyFill="1" applyBorder="1" applyAlignment="1">
      <alignment horizontal="center" vertical="center" readingOrder="2"/>
    </xf>
    <xf numFmtId="164" fontId="24" fillId="2" borderId="63" xfId="2" applyNumberFormat="1" applyFont="1" applyFill="1" applyBorder="1" applyAlignment="1">
      <alignment horizontal="center" vertical="center" readingOrder="2"/>
    </xf>
    <xf numFmtId="164" fontId="24" fillId="2" borderId="64" xfId="2" applyNumberFormat="1" applyFont="1" applyFill="1" applyBorder="1" applyAlignment="1">
      <alignment horizontal="center" vertical="center" readingOrder="2"/>
    </xf>
    <xf numFmtId="0" fontId="4" fillId="2" borderId="57" xfId="9" applyFont="1" applyFill="1" applyBorder="1" applyAlignment="1">
      <alignment horizontal="center" vertical="center" wrapText="1"/>
    </xf>
    <xf numFmtId="0" fontId="4" fillId="2" borderId="58" xfId="9" applyFont="1" applyFill="1" applyBorder="1" applyAlignment="1">
      <alignment horizontal="center" vertical="center" wrapText="1"/>
    </xf>
    <xf numFmtId="0" fontId="4" fillId="2" borderId="59" xfId="9" applyFont="1" applyFill="1" applyBorder="1" applyAlignment="1">
      <alignment horizontal="center" vertical="center" wrapText="1"/>
    </xf>
    <xf numFmtId="0" fontId="5" fillId="2" borderId="60" xfId="9" applyFont="1" applyFill="1" applyBorder="1" applyAlignment="1">
      <alignment horizontal="center" vertical="center" wrapText="1"/>
    </xf>
    <xf numFmtId="3" fontId="5" fillId="2" borderId="61" xfId="9" applyNumberFormat="1" applyFont="1" applyFill="1" applyBorder="1" applyAlignment="1">
      <alignment horizontal="center" vertical="center" wrapText="1"/>
    </xf>
    <xf numFmtId="0" fontId="1" fillId="2" borderId="62" xfId="9" applyFont="1" applyFill="1" applyBorder="1" applyAlignment="1">
      <alignment horizontal="center" vertical="center"/>
    </xf>
    <xf numFmtId="164" fontId="59" fillId="2" borderId="87" xfId="5" applyNumberFormat="1" applyFont="1" applyFill="1" applyBorder="1" applyAlignment="1">
      <alignment horizontal="center" vertical="center"/>
    </xf>
    <xf numFmtId="164" fontId="59" fillId="2" borderId="90" xfId="5" applyNumberFormat="1" applyFont="1" applyFill="1" applyBorder="1" applyAlignment="1">
      <alignment horizontal="center" vertical="center"/>
    </xf>
    <xf numFmtId="0" fontId="46" fillId="0" borderId="0" xfId="1" applyFont="1"/>
    <xf numFmtId="3" fontId="5" fillId="2" borderId="1" xfId="1" applyNumberFormat="1"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3" fontId="12" fillId="2" borderId="6" xfId="2" applyNumberFormat="1" applyFont="1" applyFill="1" applyBorder="1" applyAlignment="1">
      <alignment horizontal="center" vertical="center"/>
    </xf>
    <xf numFmtId="164" fontId="11" fillId="2" borderId="6" xfId="2" applyNumberFormat="1" applyFont="1" applyFill="1" applyBorder="1" applyAlignment="1">
      <alignment horizontal="center" vertical="center" wrapText="1"/>
    </xf>
    <xf numFmtId="0" fontId="8" fillId="2" borderId="16" xfId="2" applyFont="1" applyFill="1" applyBorder="1" applyAlignment="1">
      <alignment horizontal="center" vertical="center"/>
    </xf>
    <xf numFmtId="3" fontId="11" fillId="3" borderId="16" xfId="2" applyNumberFormat="1" applyFont="1" applyFill="1" applyBorder="1" applyAlignment="1">
      <alignment horizontal="center" vertical="center" wrapText="1"/>
    </xf>
    <xf numFmtId="0" fontId="8" fillId="2" borderId="31" xfId="2" applyFont="1" applyFill="1" applyBorder="1" applyAlignment="1">
      <alignment horizontal="center" vertical="center"/>
    </xf>
    <xf numFmtId="0" fontId="8" fillId="2" borderId="95" xfId="2" applyFont="1" applyFill="1" applyBorder="1" applyAlignment="1">
      <alignment horizontal="center" vertical="center"/>
    </xf>
    <xf numFmtId="3" fontId="11" fillId="3" borderId="95" xfId="2" applyNumberFormat="1" applyFont="1" applyFill="1" applyBorder="1" applyAlignment="1">
      <alignment horizontal="center" vertical="center" wrapText="1"/>
    </xf>
    <xf numFmtId="164" fontId="11" fillId="2" borderId="32" xfId="2" applyNumberFormat="1" applyFont="1" applyFill="1" applyBorder="1" applyAlignment="1">
      <alignment horizontal="center" vertical="center" wrapText="1"/>
    </xf>
    <xf numFmtId="0" fontId="8" fillId="2" borderId="84" xfId="2" applyFont="1" applyFill="1" applyBorder="1" applyAlignment="1">
      <alignment horizontal="center" vertical="center"/>
    </xf>
    <xf numFmtId="164" fontId="11" fillId="2" borderId="85" xfId="2" applyNumberFormat="1" applyFont="1" applyFill="1" applyBorder="1" applyAlignment="1">
      <alignment horizontal="center" vertical="center" wrapText="1"/>
    </xf>
    <xf numFmtId="0" fontId="8" fillId="2" borderId="33" xfId="2" applyFont="1" applyFill="1" applyBorder="1" applyAlignment="1">
      <alignment horizontal="center" vertical="center"/>
    </xf>
    <xf numFmtId="0" fontId="8" fillId="2" borderId="86" xfId="2" applyFont="1" applyFill="1" applyBorder="1" applyAlignment="1">
      <alignment horizontal="center" vertical="center"/>
    </xf>
    <xf numFmtId="3" fontId="11" fillId="3" borderId="86" xfId="2" applyNumberFormat="1" applyFont="1" applyFill="1" applyBorder="1" applyAlignment="1">
      <alignment horizontal="center" vertical="center" wrapText="1"/>
    </xf>
    <xf numFmtId="164" fontId="11" fillId="2" borderId="34" xfId="2" applyNumberFormat="1" applyFont="1" applyFill="1" applyBorder="1" applyAlignment="1">
      <alignment horizontal="center" vertical="center" wrapText="1"/>
    </xf>
    <xf numFmtId="3" fontId="17" fillId="2" borderId="14" xfId="3" applyNumberFormat="1" applyFont="1" applyFill="1" applyBorder="1" applyAlignment="1">
      <alignment horizontal="center" vertical="center"/>
    </xf>
    <xf numFmtId="9" fontId="17" fillId="2" borderId="96" xfId="3" applyNumberFormat="1" applyFont="1" applyFill="1" applyBorder="1" applyAlignment="1">
      <alignment horizontal="center" vertical="center"/>
    </xf>
    <xf numFmtId="0" fontId="40" fillId="2" borderId="29" xfId="0" applyNumberFormat="1" applyFont="1" applyFill="1" applyBorder="1" applyAlignment="1">
      <alignment horizontal="center" vertical="center"/>
    </xf>
    <xf numFmtId="3" fontId="17" fillId="3" borderId="29" xfId="3" applyNumberFormat="1" applyFont="1" applyFill="1" applyBorder="1" applyAlignment="1">
      <alignment horizontal="center" vertical="center"/>
    </xf>
    <xf numFmtId="164" fontId="17" fillId="2" borderId="97" xfId="3" applyNumberFormat="1" applyFont="1" applyFill="1" applyBorder="1" applyAlignment="1">
      <alignment horizontal="center" vertical="center"/>
    </xf>
    <xf numFmtId="0" fontId="40" fillId="2" borderId="30" xfId="0" applyNumberFormat="1" applyFont="1" applyFill="1" applyBorder="1" applyAlignment="1">
      <alignment horizontal="center" vertical="center"/>
    </xf>
    <xf numFmtId="3" fontId="17" fillId="3" borderId="30" xfId="3" applyNumberFormat="1" applyFont="1" applyFill="1" applyBorder="1" applyAlignment="1">
      <alignment horizontal="center" vertical="center"/>
    </xf>
    <xf numFmtId="164" fontId="17" fillId="2" borderId="98" xfId="3" applyNumberFormat="1" applyFont="1" applyFill="1" applyBorder="1" applyAlignment="1">
      <alignment horizontal="center" vertical="center"/>
    </xf>
    <xf numFmtId="3" fontId="17" fillId="3" borderId="100" xfId="3" applyNumberFormat="1" applyFont="1" applyFill="1" applyBorder="1" applyAlignment="1">
      <alignment horizontal="center" vertical="center"/>
    </xf>
    <xf numFmtId="164" fontId="17" fillId="2" borderId="101" xfId="3" applyNumberFormat="1" applyFont="1" applyFill="1" applyBorder="1" applyAlignment="1">
      <alignment horizontal="center" vertical="center"/>
    </xf>
    <xf numFmtId="0" fontId="41" fillId="2" borderId="31" xfId="0" applyFont="1" applyFill="1" applyBorder="1" applyAlignment="1">
      <alignment horizontal="center" vertical="center"/>
    </xf>
    <xf numFmtId="0" fontId="41" fillId="4" borderId="95" xfId="0" applyFont="1" applyFill="1" applyBorder="1" applyAlignment="1">
      <alignment horizontal="center" vertical="center"/>
    </xf>
    <xf numFmtId="0" fontId="41" fillId="2" borderId="95" xfId="0" applyFont="1" applyFill="1" applyBorder="1" applyAlignment="1">
      <alignment horizontal="center" vertical="center"/>
    </xf>
    <xf numFmtId="0" fontId="41" fillId="2" borderId="32" xfId="0" applyFont="1" applyFill="1" applyBorder="1" applyAlignment="1">
      <alignment horizontal="center" vertical="center"/>
    </xf>
    <xf numFmtId="0" fontId="41" fillId="2" borderId="84" xfId="0" applyFont="1" applyFill="1" applyBorder="1" applyAlignment="1">
      <alignment horizontal="center" vertical="center"/>
    </xf>
    <xf numFmtId="0" fontId="41" fillId="2" borderId="33" xfId="0" applyFont="1" applyFill="1" applyBorder="1" applyAlignment="1">
      <alignment horizontal="center" vertical="center"/>
    </xf>
    <xf numFmtId="0" fontId="41" fillId="0" borderId="86" xfId="0" applyFont="1" applyBorder="1" applyAlignment="1">
      <alignment horizontal="center" vertical="center"/>
    </xf>
    <xf numFmtId="164" fontId="41" fillId="2" borderId="85" xfId="0" applyNumberFormat="1" applyFont="1" applyFill="1" applyBorder="1" applyAlignment="1">
      <alignment horizontal="center" vertical="center"/>
    </xf>
    <xf numFmtId="164" fontId="41" fillId="2" borderId="34" xfId="0" applyNumberFormat="1" applyFont="1" applyFill="1" applyBorder="1" applyAlignment="1">
      <alignment horizontal="center" vertical="center"/>
    </xf>
    <xf numFmtId="0" fontId="41" fillId="2" borderId="102" xfId="0" applyFont="1" applyFill="1" applyBorder="1" applyAlignment="1">
      <alignment horizontal="center" vertical="center"/>
    </xf>
    <xf numFmtId="3" fontId="41" fillId="0" borderId="88" xfId="0" applyNumberFormat="1" applyFont="1" applyBorder="1" applyAlignment="1">
      <alignment horizontal="center" vertical="center"/>
    </xf>
    <xf numFmtId="0" fontId="62" fillId="2" borderId="89" xfId="0" applyFont="1" applyFill="1" applyBorder="1" applyAlignment="1">
      <alignment horizontal="center" vertical="center"/>
    </xf>
    <xf numFmtId="9" fontId="41" fillId="2" borderId="87" xfId="0" applyNumberFormat="1" applyFont="1" applyFill="1" applyBorder="1" applyAlignment="1">
      <alignment horizontal="center" vertical="center"/>
    </xf>
    <xf numFmtId="164" fontId="41" fillId="2" borderId="87" xfId="0" applyNumberFormat="1" applyFont="1" applyFill="1" applyBorder="1" applyAlignment="1">
      <alignment horizontal="center" vertical="center"/>
    </xf>
    <xf numFmtId="3" fontId="23" fillId="0" borderId="16" xfId="2" applyNumberFormat="1" applyFont="1" applyFill="1" applyBorder="1" applyAlignment="1">
      <alignment horizontal="center" vertical="center" readingOrder="2"/>
    </xf>
    <xf numFmtId="0" fontId="22" fillId="2" borderId="31" xfId="2" applyFont="1" applyFill="1" applyBorder="1" applyAlignment="1">
      <alignment horizontal="center" vertical="center" wrapText="1" readingOrder="2"/>
    </xf>
    <xf numFmtId="0" fontId="22" fillId="2" borderId="95" xfId="2" applyFont="1" applyFill="1" applyBorder="1" applyAlignment="1">
      <alignment horizontal="center" vertical="center" wrapText="1" readingOrder="2"/>
    </xf>
    <xf numFmtId="0" fontId="22" fillId="2" borderId="32" xfId="2" applyFont="1" applyFill="1" applyBorder="1" applyAlignment="1">
      <alignment horizontal="center" vertical="center" wrapText="1" readingOrder="2"/>
    </xf>
    <xf numFmtId="164" fontId="24" fillId="2" borderId="86" xfId="2" applyNumberFormat="1" applyFont="1" applyFill="1" applyBorder="1" applyAlignment="1">
      <alignment horizontal="center" vertical="center" readingOrder="2"/>
    </xf>
    <xf numFmtId="164" fontId="24" fillId="2" borderId="34" xfId="2" applyNumberFormat="1" applyFont="1" applyFill="1" applyBorder="1" applyAlignment="1">
      <alignment horizontal="center" vertical="center" readingOrder="2"/>
    </xf>
    <xf numFmtId="3" fontId="23" fillId="2" borderId="85" xfId="2" applyNumberFormat="1" applyFont="1" applyFill="1" applyBorder="1" applyAlignment="1">
      <alignment horizontal="center" vertical="center" readingOrder="2"/>
    </xf>
    <xf numFmtId="0" fontId="36" fillId="2" borderId="48" xfId="4" applyFont="1" applyFill="1" applyBorder="1" applyAlignment="1">
      <alignment horizontal="center" vertical="center"/>
    </xf>
    <xf numFmtId="0" fontId="36" fillId="2" borderId="51" xfId="4" applyFont="1" applyFill="1" applyBorder="1" applyAlignment="1">
      <alignment horizontal="center" vertical="center"/>
    </xf>
    <xf numFmtId="0" fontId="64" fillId="0" borderId="0" xfId="9" applyFont="1"/>
    <xf numFmtId="49" fontId="63" fillId="2" borderId="16" xfId="9" applyNumberFormat="1" applyFont="1" applyFill="1" applyBorder="1" applyAlignment="1">
      <alignment horizontal="center" vertical="center"/>
    </xf>
    <xf numFmtId="49" fontId="63" fillId="2" borderId="84" xfId="9" applyNumberFormat="1" applyFont="1" applyFill="1" applyBorder="1" applyAlignment="1">
      <alignment horizontal="center" vertical="center"/>
    </xf>
    <xf numFmtId="49" fontId="63" fillId="2" borderId="85" xfId="9" applyNumberFormat="1" applyFont="1" applyFill="1" applyBorder="1" applyAlignment="1">
      <alignment horizontal="center" vertical="center"/>
    </xf>
    <xf numFmtId="49" fontId="63" fillId="2" borderId="108" xfId="9" applyNumberFormat="1" applyFont="1" applyFill="1" applyBorder="1" applyAlignment="1">
      <alignment horizontal="center" vertical="center"/>
    </xf>
    <xf numFmtId="3" fontId="63" fillId="3" borderId="33" xfId="9" applyNumberFormat="1" applyFont="1" applyFill="1" applyBorder="1" applyAlignment="1">
      <alignment horizontal="center" vertical="center"/>
    </xf>
    <xf numFmtId="3" fontId="63" fillId="3" borderId="86" xfId="9" applyNumberFormat="1" applyFont="1" applyFill="1" applyBorder="1" applyAlignment="1">
      <alignment horizontal="center" vertical="center"/>
    </xf>
    <xf numFmtId="3" fontId="63" fillId="3" borderId="34" xfId="9" applyNumberFormat="1" applyFont="1" applyFill="1" applyBorder="1" applyAlignment="1">
      <alignment horizontal="center" vertical="center"/>
    </xf>
    <xf numFmtId="49" fontId="63" fillId="2" borderId="118" xfId="9" applyNumberFormat="1" applyFont="1" applyFill="1" applyBorder="1" applyAlignment="1">
      <alignment horizontal="center" vertical="center"/>
    </xf>
    <xf numFmtId="3" fontId="63" fillId="3" borderId="119" xfId="9" applyNumberFormat="1" applyFont="1" applyFill="1" applyBorder="1" applyAlignment="1">
      <alignment horizontal="center" vertical="center"/>
    </xf>
    <xf numFmtId="0" fontId="22" fillId="2" borderId="33" xfId="2" applyFont="1" applyFill="1" applyBorder="1" applyAlignment="1">
      <alignment horizontal="center" vertical="center" readingOrder="2"/>
    </xf>
    <xf numFmtId="0" fontId="22" fillId="6" borderId="84" xfId="2" applyFont="1" applyFill="1" applyBorder="1" applyAlignment="1">
      <alignment horizontal="center" vertical="center" readingOrder="2"/>
    </xf>
    <xf numFmtId="0" fontId="22" fillId="6" borderId="84" xfId="2" applyFont="1" applyFill="1" applyBorder="1" applyAlignment="1">
      <alignment horizontal="center" vertical="center"/>
    </xf>
    <xf numFmtId="164" fontId="5" fillId="2" borderId="2" xfId="1" applyNumberFormat="1" applyFont="1" applyFill="1" applyBorder="1" applyAlignment="1">
      <alignment horizontal="center" vertical="center" wrapText="1"/>
    </xf>
    <xf numFmtId="164" fontId="5" fillId="2" borderId="91" xfId="1" applyNumberFormat="1" applyFont="1" applyFill="1" applyBorder="1" applyAlignment="1">
      <alignment horizontal="center" vertical="center" wrapText="1"/>
    </xf>
    <xf numFmtId="0" fontId="65" fillId="7" borderId="16" xfId="0" applyFont="1" applyFill="1" applyBorder="1" applyAlignment="1">
      <alignment horizontal="justify" vertical="center" wrapText="1" readingOrder="2"/>
    </xf>
    <xf numFmtId="0" fontId="65" fillId="8" borderId="16" xfId="0" applyFont="1" applyFill="1" applyBorder="1" applyAlignment="1">
      <alignment horizontal="right" vertical="center" wrapText="1" readingOrder="2"/>
    </xf>
    <xf numFmtId="0" fontId="65" fillId="0" borderId="16" xfId="0" applyFont="1" applyBorder="1" applyAlignment="1">
      <alignment horizontal="justify" vertical="center" wrapText="1" readingOrder="2"/>
    </xf>
    <xf numFmtId="0" fontId="67" fillId="0" borderId="16" xfId="0" applyFont="1" applyBorder="1" applyAlignment="1">
      <alignment horizontal="right" vertical="center" wrapText="1" readingOrder="2"/>
    </xf>
    <xf numFmtId="0" fontId="65" fillId="0" borderId="16" xfId="0" applyFont="1" applyBorder="1" applyAlignment="1">
      <alignment horizontal="right" vertical="center" wrapText="1" readingOrder="2"/>
    </xf>
    <xf numFmtId="0" fontId="65" fillId="8" borderId="16" xfId="0" applyFont="1" applyFill="1" applyBorder="1" applyAlignment="1">
      <alignment horizontal="justify" vertical="center" wrapText="1" readingOrder="2"/>
    </xf>
    <xf numFmtId="0" fontId="67" fillId="0" borderId="16" xfId="0" applyFont="1" applyBorder="1" applyAlignment="1">
      <alignment vertical="center" wrapText="1" readingOrder="2"/>
    </xf>
    <xf numFmtId="0" fontId="67" fillId="8" borderId="16" xfId="0" applyFont="1" applyFill="1" applyBorder="1" applyAlignment="1">
      <alignment horizontal="right" vertical="center" wrapText="1" readingOrder="2"/>
    </xf>
    <xf numFmtId="0" fontId="67" fillId="8" borderId="16" xfId="0" applyFont="1" applyFill="1" applyBorder="1" applyAlignment="1">
      <alignment vertical="center" wrapText="1" readingOrder="2"/>
    </xf>
    <xf numFmtId="0" fontId="68" fillId="0" borderId="16" xfId="16" applyBorder="1" applyAlignment="1">
      <alignment horizontal="right" vertical="center" wrapText="1" readingOrder="2"/>
    </xf>
    <xf numFmtId="0" fontId="65" fillId="8" borderId="16" xfId="0" applyFont="1" applyFill="1" applyBorder="1" applyAlignment="1">
      <alignment horizontal="center" vertical="center" wrapText="1" readingOrder="2"/>
    </xf>
    <xf numFmtId="0" fontId="69" fillId="8" borderId="16" xfId="0" applyFont="1" applyFill="1" applyBorder="1" applyAlignment="1">
      <alignment horizontal="center" vertical="center" wrapText="1" readingOrder="2"/>
    </xf>
    <xf numFmtId="0" fontId="65" fillId="0" borderId="16" xfId="0" applyFont="1" applyBorder="1" applyAlignment="1">
      <alignment horizontal="center" vertical="center" wrapText="1" readingOrder="2"/>
    </xf>
    <xf numFmtId="0" fontId="69" fillId="0" borderId="16" xfId="0" applyFont="1" applyBorder="1" applyAlignment="1">
      <alignment horizontal="center" vertical="center" wrapText="1" readingOrder="2"/>
    </xf>
    <xf numFmtId="164" fontId="41" fillId="2" borderId="90" xfId="0" applyNumberFormat="1" applyFont="1" applyFill="1" applyBorder="1" applyAlignment="1">
      <alignment horizontal="center" vertical="center"/>
    </xf>
    <xf numFmtId="164" fontId="41" fillId="2" borderId="103" xfId="0" applyNumberFormat="1" applyFont="1" applyFill="1" applyBorder="1" applyAlignment="1">
      <alignment horizontal="center" vertical="center"/>
    </xf>
    <xf numFmtId="0" fontId="66" fillId="7" borderId="16" xfId="0" applyFont="1" applyFill="1" applyBorder="1" applyAlignment="1">
      <alignment horizontal="justify" vertical="center" wrapText="1" readingOrder="2"/>
    </xf>
    <xf numFmtId="0" fontId="67" fillId="8" borderId="16" xfId="0" applyFont="1" applyFill="1" applyBorder="1" applyAlignment="1">
      <alignment horizontal="right" vertical="center" wrapText="1" readingOrder="2"/>
    </xf>
    <xf numFmtId="0" fontId="60" fillId="0" borderId="0" xfId="0" applyFont="1" applyAlignment="1">
      <alignment horizontal="center" vertical="center" wrapText="1" readingOrder="1"/>
    </xf>
    <xf numFmtId="0" fontId="60" fillId="0" borderId="0" xfId="0" applyFont="1" applyAlignment="1">
      <alignment horizontal="center" vertical="center" readingOrder="1"/>
    </xf>
    <xf numFmtId="0" fontId="19" fillId="0" borderId="0" xfId="2" applyFont="1" applyFill="1" applyAlignment="1">
      <alignment horizontal="center" vertical="center" readingOrder="2"/>
    </xf>
    <xf numFmtId="0" fontId="45" fillId="0" borderId="0" xfId="0" applyFont="1" applyAlignment="1">
      <alignment horizontal="center" vertical="center" readingOrder="1"/>
    </xf>
    <xf numFmtId="0" fontId="53" fillId="0" borderId="0" xfId="5" applyFont="1" applyFill="1" applyAlignment="1">
      <alignment horizontal="center" vertical="center"/>
    </xf>
    <xf numFmtId="0" fontId="56" fillId="2" borderId="78" xfId="5" applyFont="1" applyFill="1" applyBorder="1" applyAlignment="1">
      <alignment horizontal="center" vertical="center" wrapText="1"/>
    </xf>
    <xf numFmtId="0" fontId="56" fillId="2" borderId="79" xfId="5" applyFont="1" applyFill="1" applyBorder="1" applyAlignment="1">
      <alignment horizontal="center" vertical="center" wrapText="1"/>
    </xf>
    <xf numFmtId="0" fontId="56" fillId="2" borderId="80" xfId="5" applyFont="1" applyFill="1" applyBorder="1" applyAlignment="1">
      <alignment horizontal="center" vertical="center" wrapText="1"/>
    </xf>
    <xf numFmtId="0" fontId="59" fillId="2" borderId="89" xfId="5" applyFont="1" applyFill="1" applyBorder="1" applyAlignment="1">
      <alignment horizontal="center" vertical="center" wrapText="1"/>
    </xf>
    <xf numFmtId="0" fontId="59" fillId="2" borderId="87" xfId="5" applyFont="1" applyFill="1" applyBorder="1" applyAlignment="1">
      <alignment horizontal="center" vertical="center" wrapText="1"/>
    </xf>
    <xf numFmtId="0" fontId="59" fillId="2" borderId="33" xfId="5" applyFont="1" applyFill="1" applyBorder="1" applyAlignment="1">
      <alignment horizontal="center" vertical="center"/>
    </xf>
    <xf numFmtId="0" fontId="59" fillId="2" borderId="86" xfId="5" applyFont="1" applyFill="1" applyBorder="1" applyAlignment="1">
      <alignment horizontal="center" vertical="center"/>
    </xf>
    <xf numFmtId="0" fontId="55" fillId="0" borderId="0" xfId="0" applyFont="1" applyAlignment="1">
      <alignment horizontal="center" vertical="center" readingOrder="1"/>
    </xf>
    <xf numFmtId="0" fontId="44" fillId="0" borderId="0" xfId="4" applyFont="1" applyFill="1" applyAlignment="1">
      <alignment horizontal="center" vertical="center"/>
    </xf>
    <xf numFmtId="0" fontId="31" fillId="2" borderId="38" xfId="4" applyFont="1" applyFill="1" applyBorder="1" applyAlignment="1">
      <alignment horizontal="center" vertical="center" wrapText="1"/>
    </xf>
    <xf numFmtId="0" fontId="31" fillId="2" borderId="44" xfId="4" applyFont="1" applyFill="1" applyBorder="1" applyAlignment="1">
      <alignment horizontal="center" vertical="center" wrapText="1"/>
    </xf>
    <xf numFmtId="0" fontId="31" fillId="2" borderId="46" xfId="4" applyFont="1" applyFill="1" applyBorder="1" applyAlignment="1">
      <alignment horizontal="center" vertical="center" wrapText="1"/>
    </xf>
    <xf numFmtId="0" fontId="32" fillId="2" borderId="39" xfId="4" applyFont="1" applyFill="1" applyBorder="1" applyAlignment="1">
      <alignment horizontal="center" vertical="center" wrapText="1"/>
    </xf>
    <xf numFmtId="0" fontId="32" fillId="2" borderId="40" xfId="4" applyFont="1" applyFill="1" applyBorder="1" applyAlignment="1">
      <alignment horizontal="center" vertical="center" wrapText="1"/>
    </xf>
    <xf numFmtId="0" fontId="32" fillId="2" borderId="41" xfId="4" applyFont="1" applyFill="1" applyBorder="1" applyAlignment="1">
      <alignment horizontal="center" vertical="center" wrapText="1"/>
    </xf>
    <xf numFmtId="0" fontId="33" fillId="2" borderId="42" xfId="4" applyFont="1" applyFill="1" applyBorder="1" applyAlignment="1">
      <alignment horizontal="center" vertical="center" wrapText="1"/>
    </xf>
    <xf numFmtId="0" fontId="33" fillId="2" borderId="22" xfId="4" applyFont="1" applyFill="1" applyBorder="1" applyAlignment="1">
      <alignment horizontal="center" vertical="center" wrapText="1"/>
    </xf>
    <xf numFmtId="0" fontId="33" fillId="2" borderId="27" xfId="4" applyFont="1" applyFill="1" applyBorder="1" applyAlignment="1">
      <alignment horizontal="center" vertical="center" wrapText="1"/>
    </xf>
    <xf numFmtId="0" fontId="34" fillId="2" borderId="43" xfId="4" applyFont="1" applyFill="1" applyBorder="1" applyAlignment="1">
      <alignment horizontal="center" vertical="center" wrapText="1"/>
    </xf>
    <xf numFmtId="0" fontId="33" fillId="2" borderId="45" xfId="4" applyFont="1" applyFill="1" applyBorder="1" applyAlignment="1">
      <alignment horizontal="center" vertical="center" wrapText="1"/>
    </xf>
    <xf numFmtId="0" fontId="33" fillId="2" borderId="47" xfId="4" applyFont="1" applyFill="1" applyBorder="1" applyAlignment="1">
      <alignment horizontal="center" vertical="center" wrapText="1"/>
    </xf>
    <xf numFmtId="0" fontId="34" fillId="2" borderId="19" xfId="4" applyFont="1" applyFill="1" applyBorder="1" applyAlignment="1">
      <alignment horizontal="center" vertical="center" wrapText="1"/>
    </xf>
    <xf numFmtId="0" fontId="34" fillId="2" borderId="20" xfId="4" applyFont="1" applyFill="1" applyBorder="1" applyAlignment="1">
      <alignment horizontal="center" vertical="center" wrapText="1"/>
    </xf>
    <xf numFmtId="0" fontId="33" fillId="2" borderId="17" xfId="4" applyFont="1" applyFill="1" applyBorder="1" applyAlignment="1">
      <alignment horizontal="center" vertical="center" wrapText="1"/>
    </xf>
    <xf numFmtId="0" fontId="33" fillId="2" borderId="25" xfId="4" applyFont="1" applyFill="1" applyBorder="1" applyAlignment="1">
      <alignment horizontal="center" vertical="center" wrapText="1"/>
    </xf>
    <xf numFmtId="0" fontId="34" fillId="2" borderId="21" xfId="4" applyFont="1" applyFill="1" applyBorder="1" applyAlignment="1">
      <alignment horizontal="center" vertical="center" wrapText="1"/>
    </xf>
    <xf numFmtId="0" fontId="63" fillId="2" borderId="104" xfId="9" applyFont="1" applyFill="1" applyBorder="1" applyAlignment="1">
      <alignment horizontal="center" vertical="center"/>
    </xf>
    <xf numFmtId="0" fontId="63" fillId="2" borderId="106" xfId="9" applyFont="1" applyFill="1" applyBorder="1" applyAlignment="1">
      <alignment horizontal="center" vertical="center"/>
    </xf>
    <xf numFmtId="49" fontId="63" fillId="2" borderId="31" xfId="9" applyNumberFormat="1" applyFont="1" applyFill="1" applyBorder="1" applyAlignment="1">
      <alignment horizontal="center" vertical="center"/>
    </xf>
    <xf numFmtId="49" fontId="63" fillId="2" borderId="95" xfId="9" applyNumberFormat="1" applyFont="1" applyFill="1" applyBorder="1" applyAlignment="1">
      <alignment horizontal="center" vertical="center"/>
    </xf>
    <xf numFmtId="49" fontId="63" fillId="2" borderId="32" xfId="9" applyNumberFormat="1" applyFont="1" applyFill="1" applyBorder="1" applyAlignment="1">
      <alignment horizontal="center" vertical="center"/>
    </xf>
    <xf numFmtId="49" fontId="63" fillId="2" borderId="117" xfId="9" applyNumberFormat="1" applyFont="1" applyFill="1" applyBorder="1" applyAlignment="1">
      <alignment horizontal="center" vertical="center"/>
    </xf>
    <xf numFmtId="49" fontId="63" fillId="2" borderId="105" xfId="9" applyNumberFormat="1" applyFont="1" applyFill="1" applyBorder="1" applyAlignment="1">
      <alignment horizontal="center" vertical="center" wrapText="1"/>
    </xf>
    <xf numFmtId="49" fontId="63" fillId="2" borderId="107" xfId="9" applyNumberFormat="1" applyFont="1" applyFill="1" applyBorder="1" applyAlignment="1">
      <alignment horizontal="center" vertical="center" wrapText="1"/>
    </xf>
    <xf numFmtId="49" fontId="63" fillId="2" borderId="84" xfId="9" applyNumberFormat="1" applyFont="1" applyFill="1" applyBorder="1" applyAlignment="1">
      <alignment horizontal="center" vertical="center"/>
    </xf>
    <xf numFmtId="49" fontId="63" fillId="2" borderId="16" xfId="9" applyNumberFormat="1" applyFont="1" applyFill="1" applyBorder="1" applyAlignment="1">
      <alignment horizontal="center" vertical="center"/>
    </xf>
    <xf numFmtId="49" fontId="63" fillId="2" borderId="85" xfId="9" applyNumberFormat="1" applyFont="1" applyFill="1" applyBorder="1" applyAlignment="1">
      <alignment horizontal="center" vertical="center"/>
    </xf>
    <xf numFmtId="49" fontId="63" fillId="2" borderId="118" xfId="9" applyNumberFormat="1" applyFont="1" applyFill="1" applyBorder="1" applyAlignment="1">
      <alignment horizontal="center" vertical="center"/>
    </xf>
    <xf numFmtId="49" fontId="63" fillId="2" borderId="114" xfId="9" applyNumberFormat="1" applyFont="1" applyFill="1" applyBorder="1" applyAlignment="1">
      <alignment horizontal="center" vertical="center"/>
    </xf>
    <xf numFmtId="49" fontId="63" fillId="2" borderId="115" xfId="9" applyNumberFormat="1" applyFont="1" applyFill="1" applyBorder="1" applyAlignment="1">
      <alignment horizontal="center" vertical="center"/>
    </xf>
    <xf numFmtId="3" fontId="63" fillId="2" borderId="116" xfId="9" applyNumberFormat="1" applyFont="1" applyFill="1" applyBorder="1" applyAlignment="1">
      <alignment horizontal="center" vertical="center"/>
    </xf>
    <xf numFmtId="3" fontId="63" fillId="2" borderId="91" xfId="9" applyNumberFormat="1" applyFont="1" applyFill="1" applyBorder="1" applyAlignment="1">
      <alignment horizontal="center" vertical="center"/>
    </xf>
    <xf numFmtId="3" fontId="63" fillId="2" borderId="115" xfId="9" applyNumberFormat="1" applyFont="1" applyFill="1" applyBorder="1" applyAlignment="1">
      <alignment horizontal="center" vertical="center"/>
    </xf>
    <xf numFmtId="164" fontId="63" fillId="2" borderId="109" xfId="9" applyNumberFormat="1" applyFont="1" applyFill="1" applyBorder="1" applyAlignment="1">
      <alignment horizontal="center" vertical="center"/>
    </xf>
    <xf numFmtId="164" fontId="63" fillId="2" borderId="113" xfId="9" applyNumberFormat="1" applyFont="1" applyFill="1" applyBorder="1" applyAlignment="1">
      <alignment horizontal="center" vertical="center"/>
    </xf>
    <xf numFmtId="164" fontId="63" fillId="2" borderId="112" xfId="9" applyNumberFormat="1" applyFont="1" applyFill="1" applyBorder="1" applyAlignment="1">
      <alignment horizontal="center" vertical="center"/>
    </xf>
    <xf numFmtId="3" fontId="63" fillId="2" borderId="109" xfId="9" applyNumberFormat="1" applyFont="1" applyFill="1" applyBorder="1" applyAlignment="1">
      <alignment horizontal="center" vertical="center"/>
    </xf>
    <xf numFmtId="3" fontId="63" fillId="2" borderId="110" xfId="9" applyNumberFormat="1" applyFont="1" applyFill="1" applyBorder="1" applyAlignment="1">
      <alignment horizontal="center" vertical="center"/>
    </xf>
    <xf numFmtId="3" fontId="63" fillId="2" borderId="111" xfId="9" applyNumberFormat="1" applyFont="1" applyFill="1" applyBorder="1" applyAlignment="1">
      <alignment horizontal="center" vertical="center"/>
    </xf>
    <xf numFmtId="3" fontId="63" fillId="2" borderId="112" xfId="9" applyNumberFormat="1" applyFont="1" applyFill="1" applyBorder="1" applyAlignment="1">
      <alignment horizontal="center" vertical="center"/>
    </xf>
    <xf numFmtId="3" fontId="63" fillId="2" borderId="113" xfId="9" applyNumberFormat="1" applyFont="1" applyFill="1" applyBorder="1" applyAlignment="1">
      <alignment horizontal="center" vertical="center"/>
    </xf>
    <xf numFmtId="0" fontId="61" fillId="3" borderId="37" xfId="1" applyFont="1" applyFill="1" applyBorder="1" applyAlignment="1">
      <alignment horizontal="center" vertical="center" wrapText="1"/>
    </xf>
    <xf numFmtId="0" fontId="14" fillId="0" borderId="0" xfId="2" applyFont="1" applyFill="1" applyBorder="1" applyAlignment="1">
      <alignment horizontal="center" vertical="center" wrapText="1"/>
    </xf>
    <xf numFmtId="0" fontId="14" fillId="0" borderId="0" xfId="2" applyFont="1" applyFill="1" applyBorder="1" applyAlignment="1">
      <alignment horizontal="center" vertical="center"/>
    </xf>
    <xf numFmtId="0" fontId="8" fillId="2" borderId="93" xfId="2" applyFont="1" applyFill="1" applyBorder="1" applyAlignment="1">
      <alignment horizontal="center" vertical="center"/>
    </xf>
    <xf numFmtId="0" fontId="8" fillId="2" borderId="94" xfId="2" applyFont="1" applyFill="1" applyBorder="1" applyAlignment="1">
      <alignment horizontal="center" vertical="center"/>
    </xf>
    <xf numFmtId="0" fontId="10" fillId="2" borderId="5" xfId="2" applyFont="1" applyFill="1" applyBorder="1" applyAlignment="1">
      <alignment horizontal="center" vertical="center" wrapText="1"/>
    </xf>
    <xf numFmtId="0" fontId="10" fillId="2" borderId="92" xfId="2" applyFont="1" applyFill="1" applyBorder="1" applyAlignment="1">
      <alignment horizontal="center" vertical="center" wrapText="1"/>
    </xf>
    <xf numFmtId="0" fontId="8" fillId="2" borderId="5" xfId="2" applyFont="1" applyFill="1" applyBorder="1" applyAlignment="1">
      <alignment horizontal="center" vertical="center" wrapText="1"/>
    </xf>
    <xf numFmtId="0" fontId="8" fillId="2" borderId="92" xfId="2" applyFont="1" applyFill="1" applyBorder="1" applyAlignment="1">
      <alignment horizontal="center" vertical="center" wrapText="1"/>
    </xf>
    <xf numFmtId="49" fontId="16" fillId="2" borderId="99" xfId="3" applyNumberFormat="1" applyFont="1" applyFill="1" applyBorder="1" applyAlignment="1">
      <alignment horizontal="center" vertical="center"/>
    </xf>
    <xf numFmtId="49" fontId="16" fillId="2" borderId="100" xfId="3" applyNumberFormat="1" applyFont="1" applyFill="1" applyBorder="1" applyAlignment="1">
      <alignment horizontal="center" vertical="center"/>
    </xf>
    <xf numFmtId="49" fontId="15" fillId="2" borderId="12" xfId="3" applyNumberFormat="1" applyFont="1" applyFill="1" applyBorder="1" applyAlignment="1">
      <alignment horizontal="center" vertical="center"/>
    </xf>
    <xf numFmtId="49" fontId="15" fillId="2" borderId="13" xfId="3" applyNumberFormat="1" applyFont="1" applyFill="1" applyBorder="1" applyAlignment="1">
      <alignment horizontal="center" vertical="center"/>
    </xf>
    <xf numFmtId="0" fontId="8" fillId="0" borderId="13" xfId="3" applyFont="1" applyBorder="1" applyAlignment="1">
      <alignment horizontal="center" vertical="center" wrapText="1"/>
    </xf>
    <xf numFmtId="0" fontId="62" fillId="0" borderId="0" xfId="0" applyFont="1" applyBorder="1" applyAlignment="1">
      <alignment horizontal="center" vertical="center"/>
    </xf>
    <xf numFmtId="0" fontId="45" fillId="0" borderId="0" xfId="0" applyFont="1" applyAlignment="1">
      <alignment horizontal="center" vertical="center" wrapText="1" readingOrder="2"/>
    </xf>
    <xf numFmtId="0" fontId="45" fillId="0" borderId="0" xfId="0" applyFont="1" applyAlignment="1">
      <alignment horizontal="center" vertical="center" readingOrder="2"/>
    </xf>
    <xf numFmtId="0" fontId="42" fillId="2" borderId="31" xfId="2" applyFont="1" applyFill="1" applyBorder="1" applyAlignment="1">
      <alignment horizontal="center" vertical="center" readingOrder="2"/>
    </xf>
    <xf numFmtId="0" fontId="42" fillId="2" borderId="32" xfId="2" applyFont="1" applyFill="1" applyBorder="1" applyAlignment="1">
      <alignment horizontal="center" vertical="center" readingOrder="2"/>
    </xf>
    <xf numFmtId="0" fontId="42" fillId="2" borderId="33" xfId="2" applyFont="1" applyFill="1" applyBorder="1" applyAlignment="1">
      <alignment horizontal="center" vertical="center" readingOrder="2"/>
    </xf>
    <xf numFmtId="0" fontId="42" fillId="2" borderId="34" xfId="2" applyFont="1" applyFill="1" applyBorder="1" applyAlignment="1">
      <alignment horizontal="center" vertical="center" readingOrder="2"/>
    </xf>
    <xf numFmtId="0" fontId="1" fillId="2" borderId="70" xfId="9" applyFill="1" applyBorder="1" applyAlignment="1">
      <alignment horizontal="center" vertical="center"/>
    </xf>
    <xf numFmtId="0" fontId="1" fillId="2" borderId="61" xfId="9" applyFill="1" applyBorder="1" applyAlignment="1">
      <alignment horizontal="center" vertical="center"/>
    </xf>
    <xf numFmtId="0" fontId="46" fillId="2" borderId="71" xfId="9" applyFont="1" applyFill="1" applyBorder="1" applyAlignment="1">
      <alignment horizontal="center" vertical="center" wrapText="1"/>
    </xf>
    <xf numFmtId="0" fontId="46" fillId="2" borderId="73" xfId="9" applyFont="1" applyFill="1" applyBorder="1" applyAlignment="1">
      <alignment horizontal="center" vertical="center" wrapText="1"/>
    </xf>
    <xf numFmtId="0" fontId="52" fillId="0" borderId="0" xfId="9" applyFont="1" applyAlignment="1">
      <alignment horizontal="center" vertical="center"/>
    </xf>
    <xf numFmtId="0" fontId="47" fillId="2" borderId="68" xfId="11" applyFont="1" applyFill="1" applyBorder="1" applyAlignment="1">
      <alignment horizontal="center" vertical="center" wrapText="1" readingOrder="2"/>
    </xf>
    <xf numFmtId="0" fontId="47" fillId="2" borderId="72" xfId="11" applyFont="1" applyFill="1" applyBorder="1" applyAlignment="1">
      <alignment horizontal="center" vertical="center" wrapText="1" readingOrder="2"/>
    </xf>
    <xf numFmtId="0" fontId="47" fillId="2" borderId="69" xfId="11" applyFont="1" applyFill="1" applyBorder="1" applyAlignment="1">
      <alignment horizontal="center" vertical="center" wrapText="1" readingOrder="2"/>
    </xf>
  </cellXfs>
  <cellStyles count="17">
    <cellStyle name="Normal" xfId="0" builtinId="0"/>
    <cellStyle name="Normal 2" xfId="1"/>
    <cellStyle name="Normal 2 2" xfId="5"/>
    <cellStyle name="Normal 2 3" xfId="9"/>
    <cellStyle name="Normal 2 4" xfId="15"/>
    <cellStyle name="Normal 3" xfId="2"/>
    <cellStyle name="Normal 3 2" xfId="4"/>
    <cellStyle name="Normal 3 2 2" xfId="11"/>
    <cellStyle name="Normal 4" xfId="3"/>
    <cellStyle name="Normal 4 2" xfId="10"/>
    <cellStyle name="Normal 5" xfId="6"/>
    <cellStyle name="Normal 5 2" xfId="7"/>
    <cellStyle name="Normal 5 2 2" xfId="13"/>
    <cellStyle name="Normal 5 3" xfId="12"/>
    <cellStyle name="Normal 6" xfId="8"/>
    <cellStyle name="Normal 6 2" xfId="14"/>
    <cellStyle name="ارتباط تشعبي" xfId="16"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val>
            <c:numLit>
              <c:formatCode>General</c:formatCode>
              <c:ptCount val="1"/>
              <c:pt idx="0">
                <c:v>0</c:v>
              </c:pt>
            </c:numLit>
          </c:val>
          <c:extLst>
            <c:ext xmlns:c16="http://schemas.microsoft.com/office/drawing/2014/chart" uri="{C3380CC4-5D6E-409C-BE32-E72D297353CC}">
              <c16:uniqueId val="{00000000-75D8-4EEB-ABDF-2F9899E51D9D}"/>
            </c:ext>
          </c:extLst>
        </c:ser>
        <c:dLbls>
          <c:showLegendKey val="0"/>
          <c:showVal val="0"/>
          <c:showCatName val="0"/>
          <c:showSerName val="0"/>
          <c:showPercent val="0"/>
          <c:showBubbleSize val="0"/>
          <c:showLeaderLines val="0"/>
        </c:dLbls>
      </c:pie3DChart>
      <c:spPr>
        <a:noFill/>
        <a:ln w="25400">
          <a:noFill/>
        </a:ln>
      </c:spPr>
    </c:plotArea>
    <c:legend>
      <c:legendPos val="r"/>
      <c:overlay val="0"/>
      <c:spPr>
        <a:solidFill>
          <a:srgbClr val="FFFFFF"/>
        </a:solidFill>
        <a:ln w="3175">
          <a:solidFill>
            <a:srgbClr val="000000"/>
          </a:solidFill>
          <a:prstDash val="solid"/>
        </a:ln>
      </c:spPr>
      <c:txPr>
        <a:bodyPr/>
        <a:lstStyle/>
        <a:p>
          <a:pPr rtl="0">
            <a:defRPr lang="ar-SA" sz="240" b="0" i="0" u="none" strike="noStrike" baseline="0">
              <a:solidFill>
                <a:srgbClr val="80808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350" b="0" i="0" u="none" strike="noStrike" baseline="0">
          <a:solidFill>
            <a:srgbClr val="808080"/>
          </a:solidFill>
          <a:latin typeface="Arial"/>
          <a:ea typeface="Arial"/>
          <a:cs typeface="Arial"/>
        </a:defRPr>
      </a:pPr>
      <a:endParaRPr lang="en-US"/>
    </a:p>
  </c:txPr>
  <c:printSettings>
    <c:headerFooter alignWithMargins="0"/>
    <c:pageMargins b="1" l="0.7500000000000091" r="0.750000000000009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val>
            <c:numLit>
              <c:formatCode>General</c:formatCode>
              <c:ptCount val="1"/>
              <c:pt idx="0">
                <c:v>0</c:v>
              </c:pt>
            </c:numLit>
          </c:val>
          <c:extLst>
            <c:ext xmlns:c16="http://schemas.microsoft.com/office/drawing/2014/chart" uri="{C3380CC4-5D6E-409C-BE32-E72D297353CC}">
              <c16:uniqueId val="{00000000-07AB-4D66-8D38-41032B20DB17}"/>
            </c:ext>
          </c:extLst>
        </c:ser>
        <c:dLbls>
          <c:showLegendKey val="0"/>
          <c:showVal val="0"/>
          <c:showCatName val="0"/>
          <c:showSerName val="0"/>
          <c:showPercent val="0"/>
          <c:showBubbleSize val="0"/>
          <c:showLeaderLines val="0"/>
        </c:dLbls>
      </c:pie3DChart>
      <c:spPr>
        <a:noFill/>
        <a:ln w="25400">
          <a:noFill/>
        </a:ln>
      </c:spPr>
    </c:plotArea>
    <c:legend>
      <c:legendPos val="r"/>
      <c:overlay val="0"/>
      <c:spPr>
        <a:solidFill>
          <a:srgbClr val="FFFFFF"/>
        </a:solidFill>
        <a:ln w="3175">
          <a:solidFill>
            <a:srgbClr val="000000"/>
          </a:solidFill>
          <a:prstDash val="solid"/>
        </a:ln>
      </c:spPr>
      <c:txPr>
        <a:bodyPr/>
        <a:lstStyle/>
        <a:p>
          <a:pPr rtl="0">
            <a:defRPr lang="ar-SA" sz="240" b="0" i="0" u="none" strike="noStrike" baseline="0">
              <a:solidFill>
                <a:srgbClr val="80808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350" b="0" i="0" u="none" strike="noStrike" baseline="0">
          <a:solidFill>
            <a:srgbClr val="808080"/>
          </a:solidFill>
          <a:latin typeface="Arial"/>
          <a:ea typeface="Arial"/>
          <a:cs typeface="Arial"/>
        </a:defRPr>
      </a:pPr>
      <a:endParaRPr lang="en-US"/>
    </a:p>
  </c:txPr>
  <c:printSettings>
    <c:headerFooter alignWithMargins="0"/>
    <c:pageMargins b="1" l="0.7500000000000091" r="0.750000000000009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val>
            <c:numLit>
              <c:formatCode>General</c:formatCode>
              <c:ptCount val="1"/>
              <c:pt idx="0">
                <c:v>0</c:v>
              </c:pt>
            </c:numLit>
          </c:val>
          <c:extLst>
            <c:ext xmlns:c16="http://schemas.microsoft.com/office/drawing/2014/chart" uri="{C3380CC4-5D6E-409C-BE32-E72D297353CC}">
              <c16:uniqueId val="{00000000-EA6E-44CF-A166-63836F6D2392}"/>
            </c:ext>
          </c:extLst>
        </c:ser>
        <c:dLbls>
          <c:showLegendKey val="0"/>
          <c:showVal val="0"/>
          <c:showCatName val="0"/>
          <c:showSerName val="0"/>
          <c:showPercent val="0"/>
          <c:showBubbleSize val="0"/>
          <c:showLeaderLines val="0"/>
        </c:dLbls>
      </c:pie3DChart>
      <c:spPr>
        <a:noFill/>
        <a:ln w="25400">
          <a:noFill/>
        </a:ln>
      </c:spPr>
    </c:plotArea>
    <c:legend>
      <c:legendPos val="r"/>
      <c:overlay val="0"/>
      <c:spPr>
        <a:solidFill>
          <a:srgbClr val="FFFFFF"/>
        </a:solidFill>
        <a:ln w="3175">
          <a:solidFill>
            <a:srgbClr val="000000"/>
          </a:solidFill>
          <a:prstDash val="solid"/>
        </a:ln>
      </c:spPr>
      <c:txPr>
        <a:bodyPr/>
        <a:lstStyle/>
        <a:p>
          <a:pPr rtl="0">
            <a:defRPr lang="ar-SA" sz="240" b="0" i="0" u="none" strike="noStrike" baseline="0">
              <a:solidFill>
                <a:srgbClr val="80808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350" b="0" i="0" u="none" strike="noStrike" baseline="0">
          <a:solidFill>
            <a:srgbClr val="808080"/>
          </a:solidFill>
          <a:latin typeface="Arial"/>
          <a:ea typeface="Arial"/>
          <a:cs typeface="Arial"/>
        </a:defRPr>
      </a:pPr>
      <a:endParaRPr lang="en-US"/>
    </a:p>
  </c:txPr>
  <c:printSettings>
    <c:headerFooter alignWithMargins="0"/>
    <c:pageMargins b="1" l="0.7500000000000091" r="0.7500000000000091"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val>
            <c:numLit>
              <c:formatCode>General</c:formatCode>
              <c:ptCount val="1"/>
              <c:pt idx="0">
                <c:v>0</c:v>
              </c:pt>
            </c:numLit>
          </c:val>
          <c:extLst>
            <c:ext xmlns:c16="http://schemas.microsoft.com/office/drawing/2014/chart" uri="{C3380CC4-5D6E-409C-BE32-E72D297353CC}">
              <c16:uniqueId val="{00000000-361E-49A4-9FF7-8056D6235C28}"/>
            </c:ext>
          </c:extLst>
        </c:ser>
        <c:dLbls>
          <c:showLegendKey val="0"/>
          <c:showVal val="0"/>
          <c:showCatName val="0"/>
          <c:showSerName val="0"/>
          <c:showPercent val="0"/>
          <c:showBubbleSize val="0"/>
          <c:showLeaderLines val="0"/>
        </c:dLbls>
      </c:pie3DChart>
      <c:spPr>
        <a:noFill/>
        <a:ln w="25400">
          <a:noFill/>
        </a:ln>
      </c:spPr>
    </c:plotArea>
    <c:legend>
      <c:legendPos val="r"/>
      <c:overlay val="0"/>
      <c:spPr>
        <a:solidFill>
          <a:srgbClr val="FFFFFF"/>
        </a:solidFill>
        <a:ln w="3175">
          <a:solidFill>
            <a:srgbClr val="000000"/>
          </a:solidFill>
          <a:prstDash val="solid"/>
        </a:ln>
      </c:spPr>
      <c:txPr>
        <a:bodyPr/>
        <a:lstStyle/>
        <a:p>
          <a:pPr rtl="0">
            <a:defRPr lang="ar-SA" sz="240" b="0" i="0" u="none" strike="noStrike" baseline="0">
              <a:solidFill>
                <a:srgbClr val="80808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350" b="0" i="0" u="none" strike="noStrike" baseline="0">
          <a:solidFill>
            <a:srgbClr val="808080"/>
          </a:solidFill>
          <a:latin typeface="Arial"/>
          <a:ea typeface="Arial"/>
          <a:cs typeface="Arial"/>
        </a:defRPr>
      </a:pPr>
      <a:endParaRPr lang="en-US"/>
    </a:p>
  </c:txPr>
  <c:printSettings>
    <c:headerFooter alignWithMargins="0"/>
    <c:pageMargins b="1" l="0.7500000000000091" r="0.7500000000000091"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0</xdr:row>
      <xdr:rowOff>0</xdr:rowOff>
    </xdr:from>
    <xdr:to>
      <xdr:col>5</xdr:col>
      <xdr:colOff>0</xdr:colOff>
      <xdr:row>0</xdr:row>
      <xdr:rowOff>0</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66675</xdr:colOff>
      <xdr:row>0</xdr:row>
      <xdr:rowOff>0</xdr:rowOff>
    </xdr:from>
    <xdr:to>
      <xdr:col>14</xdr:col>
      <xdr:colOff>19050</xdr:colOff>
      <xdr:row>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66675</xdr:colOff>
      <xdr:row>0</xdr:row>
      <xdr:rowOff>0</xdr:rowOff>
    </xdr:from>
    <xdr:to>
      <xdr:col>14</xdr:col>
      <xdr:colOff>19050</xdr:colOff>
      <xdr:row>0</xdr:row>
      <xdr:rowOff>0</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pendata@opp.gov.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rightToLeft="1" tabSelected="1" workbookViewId="0">
      <selection activeCell="H7" sqref="H7"/>
    </sheetView>
  </sheetViews>
  <sheetFormatPr defaultRowHeight="15"/>
  <cols>
    <col min="1" max="1" width="19.7109375" customWidth="1"/>
    <col min="2" max="2" width="38.7109375" customWidth="1"/>
    <col min="3" max="3" width="24.7109375" customWidth="1"/>
    <col min="4" max="4" width="39.5703125" customWidth="1"/>
  </cols>
  <sheetData>
    <row r="1" spans="1:4" ht="45" customHeight="1">
      <c r="A1" s="175" t="s">
        <v>95</v>
      </c>
      <c r="B1" s="191" t="s">
        <v>175</v>
      </c>
      <c r="C1" s="191"/>
      <c r="D1" s="191"/>
    </row>
    <row r="2" spans="1:4" ht="84" customHeight="1">
      <c r="A2" s="176" t="s">
        <v>96</v>
      </c>
      <c r="B2" s="192" t="s">
        <v>97</v>
      </c>
      <c r="C2" s="192"/>
      <c r="D2" s="192"/>
    </row>
    <row r="3" spans="1:4" ht="15.75">
      <c r="A3" s="177" t="s">
        <v>98</v>
      </c>
      <c r="B3" s="178"/>
      <c r="C3" s="179" t="s">
        <v>99</v>
      </c>
      <c r="D3" s="178" t="s">
        <v>100</v>
      </c>
    </row>
    <row r="4" spans="1:4" ht="15.75">
      <c r="A4" s="180" t="s">
        <v>101</v>
      </c>
      <c r="B4" s="192"/>
      <c r="C4" s="192"/>
      <c r="D4" s="192"/>
    </row>
    <row r="5" spans="1:4" ht="15.75">
      <c r="A5" s="177" t="s">
        <v>102</v>
      </c>
      <c r="B5" s="181">
        <v>2026</v>
      </c>
      <c r="C5" s="179" t="s">
        <v>103</v>
      </c>
      <c r="D5" s="178" t="s">
        <v>188</v>
      </c>
    </row>
    <row r="6" spans="1:4" ht="15.75">
      <c r="A6" s="180" t="s">
        <v>104</v>
      </c>
      <c r="B6" s="182" t="s">
        <v>105</v>
      </c>
      <c r="C6" s="176" t="s">
        <v>106</v>
      </c>
      <c r="D6" s="183">
        <v>24489633</v>
      </c>
    </row>
    <row r="7" spans="1:4" ht="31.5" customHeight="1">
      <c r="A7" s="177" t="s">
        <v>107</v>
      </c>
      <c r="B7" s="184" t="s">
        <v>108</v>
      </c>
      <c r="C7" s="179" t="s">
        <v>109</v>
      </c>
      <c r="D7" s="178" t="s">
        <v>110</v>
      </c>
    </row>
    <row r="8" spans="1:4" ht="31.5">
      <c r="A8" s="180" t="s">
        <v>111</v>
      </c>
      <c r="B8" s="182">
        <v>2025</v>
      </c>
      <c r="C8" s="176" t="s">
        <v>112</v>
      </c>
      <c r="D8" s="182" t="s">
        <v>113</v>
      </c>
    </row>
    <row r="9" spans="1:4" ht="94.5">
      <c r="A9" s="177" t="s">
        <v>114</v>
      </c>
      <c r="B9" s="178" t="s">
        <v>115</v>
      </c>
      <c r="C9" s="177" t="s">
        <v>116</v>
      </c>
      <c r="D9" s="178" t="s">
        <v>117</v>
      </c>
    </row>
    <row r="10" spans="1:4" ht="15.75">
      <c r="A10" s="180" t="s">
        <v>118</v>
      </c>
      <c r="B10" s="192" t="s">
        <v>119</v>
      </c>
      <c r="C10" s="192"/>
      <c r="D10" s="192"/>
    </row>
  </sheetData>
  <mergeCells count="4">
    <mergeCell ref="B1:D1"/>
    <mergeCell ref="B2:D2"/>
    <mergeCell ref="B4:D4"/>
    <mergeCell ref="B10:D10"/>
  </mergeCells>
  <hyperlinks>
    <hyperlink ref="B7" r:id="rId1"/>
  </hyperlinks>
  <printOptions horizontalCentered="1"/>
  <pageMargins left="0" right="0" top="0.74803149606299213" bottom="0.74803149606299213" header="0.31496062992125984" footer="0.31496062992125984"/>
  <pageSetup paperSize="9"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5"/>
  <dimension ref="A2:E12"/>
  <sheetViews>
    <sheetView rightToLeft="1" workbookViewId="0">
      <selection activeCell="D13" sqref="D13"/>
    </sheetView>
  </sheetViews>
  <sheetFormatPr defaultColWidth="9" defaultRowHeight="23.25"/>
  <cols>
    <col min="1" max="1" width="27.140625" style="30" customWidth="1"/>
    <col min="2" max="2" width="10.7109375" style="30" hidden="1" customWidth="1"/>
    <col min="3" max="3" width="9.140625" style="30" bestFit="1" customWidth="1"/>
    <col min="4" max="4" width="12.7109375" style="30" customWidth="1"/>
    <col min="5" max="5" width="11.42578125" style="30" customWidth="1"/>
    <col min="6" max="16384" width="9" style="30"/>
  </cols>
  <sheetData>
    <row r="2" spans="1:5" ht="43.5" customHeight="1" thickBot="1">
      <c r="A2" s="263" t="s">
        <v>184</v>
      </c>
      <c r="B2" s="263"/>
      <c r="C2" s="263"/>
      <c r="D2" s="263"/>
      <c r="E2" s="263"/>
    </row>
    <row r="3" spans="1:5" s="31" customFormat="1" ht="27" customHeight="1">
      <c r="A3" s="137" t="s">
        <v>72</v>
      </c>
      <c r="B3" s="138">
        <v>2020</v>
      </c>
      <c r="C3" s="139">
        <v>2024</v>
      </c>
      <c r="D3" s="139">
        <v>2025</v>
      </c>
      <c r="E3" s="140" t="s">
        <v>30</v>
      </c>
    </row>
    <row r="4" spans="1:5" s="31" customFormat="1" ht="27" customHeight="1">
      <c r="A4" s="141" t="s">
        <v>38</v>
      </c>
      <c r="B4" s="43">
        <v>20767</v>
      </c>
      <c r="C4" s="43">
        <v>45538</v>
      </c>
      <c r="D4" s="43">
        <v>54276</v>
      </c>
      <c r="E4" s="144">
        <f>(D4-C4)/C4</f>
        <v>0.19188370152400194</v>
      </c>
    </row>
    <row r="5" spans="1:5" s="31" customFormat="1" ht="27" customHeight="1" thickBot="1">
      <c r="A5" s="146" t="s">
        <v>46</v>
      </c>
      <c r="B5" s="147">
        <v>23831</v>
      </c>
      <c r="C5" s="147">
        <v>46359</v>
      </c>
      <c r="D5" s="147">
        <v>55164</v>
      </c>
      <c r="E5" s="190">
        <f t="shared" ref="E5:E6" si="0">(D5-C5)/C5</f>
        <v>0.18993075778166052</v>
      </c>
    </row>
    <row r="6" spans="1:5" s="31" customFormat="1" ht="27" customHeight="1" thickBot="1">
      <c r="A6" s="148" t="s">
        <v>39</v>
      </c>
      <c r="B6" s="149">
        <f>B4/B5</f>
        <v>0.87142797196928368</v>
      </c>
      <c r="C6" s="150">
        <v>0.98229038590133522</v>
      </c>
      <c r="D6" s="150">
        <f>D4/D5</f>
        <v>0.98390254513813358</v>
      </c>
      <c r="E6" s="189">
        <f t="shared" si="0"/>
        <v>1.6412246927562739E-3</v>
      </c>
    </row>
    <row r="8" spans="1:5" ht="24" thickBot="1"/>
    <row r="9" spans="1:5">
      <c r="A9" s="137" t="s">
        <v>72</v>
      </c>
      <c r="B9" s="138">
        <v>2020</v>
      </c>
      <c r="C9" s="139">
        <v>2024</v>
      </c>
      <c r="D9" s="139">
        <v>2025</v>
      </c>
      <c r="E9" s="140" t="s">
        <v>30</v>
      </c>
    </row>
    <row r="10" spans="1:5">
      <c r="A10" s="141" t="s">
        <v>40</v>
      </c>
      <c r="B10" s="43">
        <v>113680</v>
      </c>
      <c r="C10" s="43">
        <v>261650</v>
      </c>
      <c r="D10" s="43">
        <v>307375</v>
      </c>
      <c r="E10" s="144">
        <f>(D10-C10)/C10</f>
        <v>0.17475635390789221</v>
      </c>
    </row>
    <row r="11" spans="1:5">
      <c r="A11" s="141" t="s">
        <v>41</v>
      </c>
      <c r="B11" s="43">
        <v>42620</v>
      </c>
      <c r="C11" s="43">
        <v>83305</v>
      </c>
      <c r="D11" s="43">
        <v>79266</v>
      </c>
      <c r="E11" s="144">
        <f t="shared" ref="E11:E12" si="1">(D11-C11)/C11</f>
        <v>-4.8484484724806431E-2</v>
      </c>
    </row>
    <row r="12" spans="1:5" ht="24" thickBot="1">
      <c r="A12" s="142" t="s">
        <v>42</v>
      </c>
      <c r="B12" s="143">
        <v>865</v>
      </c>
      <c r="C12" s="143">
        <v>741</v>
      </c>
      <c r="D12" s="143">
        <v>1731</v>
      </c>
      <c r="E12" s="145">
        <f t="shared" si="1"/>
        <v>1.3360323886639676</v>
      </c>
    </row>
  </sheetData>
  <mergeCells count="1">
    <mergeCell ref="A2:E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rightToLeft="1" zoomScale="62" zoomScaleNormal="62" workbookViewId="0">
      <selection activeCell="X11" sqref="X11"/>
    </sheetView>
  </sheetViews>
  <sheetFormatPr defaultColWidth="9.140625" defaultRowHeight="29.25"/>
  <cols>
    <col min="1" max="1" width="34.85546875" style="20" customWidth="1"/>
    <col min="2" max="2" width="17.7109375" style="20" customWidth="1"/>
    <col min="3" max="3" width="24.140625" style="20" customWidth="1"/>
    <col min="4" max="4" width="26.7109375" style="20" customWidth="1"/>
    <col min="5" max="5" width="23" style="20" customWidth="1"/>
    <col min="6" max="6" width="23.140625" style="20" customWidth="1"/>
    <col min="7" max="7" width="22.7109375" style="20" customWidth="1"/>
    <col min="8" max="8" width="24.140625" style="20" customWidth="1"/>
    <col min="9" max="9" width="20.140625" style="20" customWidth="1"/>
    <col min="10" max="10" width="18.7109375" style="20" hidden="1" customWidth="1"/>
    <col min="11" max="18" width="0" style="20" hidden="1" customWidth="1"/>
    <col min="19" max="16384" width="9.140625" style="20"/>
  </cols>
  <sheetData>
    <row r="1" spans="1:21" ht="36.75" customHeight="1">
      <c r="B1" s="195"/>
      <c r="C1" s="195"/>
      <c r="D1" s="195"/>
      <c r="E1" s="195"/>
      <c r="F1" s="195"/>
      <c r="G1" s="195"/>
      <c r="H1" s="195"/>
      <c r="I1" s="195"/>
      <c r="J1" s="195"/>
      <c r="K1" s="195"/>
      <c r="L1" s="195"/>
      <c r="M1" s="195"/>
      <c r="N1" s="195"/>
      <c r="O1" s="195"/>
      <c r="P1" s="195"/>
      <c r="Q1" s="195"/>
      <c r="R1" s="195"/>
      <c r="S1" s="21"/>
      <c r="T1" s="22"/>
      <c r="U1" s="22"/>
    </row>
    <row r="2" spans="1:21" ht="99.75" customHeight="1">
      <c r="A2" s="264" t="s">
        <v>185</v>
      </c>
      <c r="B2" s="265"/>
      <c r="C2" s="265"/>
      <c r="D2" s="265"/>
      <c r="E2" s="265"/>
      <c r="F2" s="265"/>
      <c r="G2" s="265"/>
      <c r="H2" s="54"/>
      <c r="I2" s="54"/>
      <c r="J2" s="54"/>
      <c r="K2" s="54"/>
      <c r="L2" s="54"/>
      <c r="M2" s="54"/>
      <c r="N2" s="54"/>
      <c r="O2" s="54"/>
      <c r="P2" s="54"/>
      <c r="Q2" s="54"/>
      <c r="R2" s="54"/>
      <c r="S2" s="21"/>
      <c r="T2" s="22"/>
      <c r="U2" s="22"/>
    </row>
    <row r="3" spans="1:21" ht="59.25" customHeight="1" thickBot="1"/>
    <row r="4" spans="1:21" ht="70.5" customHeight="1">
      <c r="A4" s="152" t="s">
        <v>72</v>
      </c>
      <c r="B4" s="153" t="s">
        <v>34</v>
      </c>
      <c r="C4" s="153" t="s">
        <v>33</v>
      </c>
      <c r="D4" s="153" t="s">
        <v>32</v>
      </c>
      <c r="E4" s="153" t="s">
        <v>31</v>
      </c>
      <c r="F4" s="153" t="s">
        <v>35</v>
      </c>
      <c r="G4" s="154" t="s">
        <v>36</v>
      </c>
    </row>
    <row r="5" spans="1:21" ht="44.25" customHeight="1">
      <c r="A5" s="172" t="s">
        <v>174</v>
      </c>
      <c r="B5" s="151">
        <v>2281</v>
      </c>
      <c r="C5" s="151">
        <v>43957</v>
      </c>
      <c r="D5" s="151">
        <v>14</v>
      </c>
      <c r="E5" s="151">
        <v>101</v>
      </c>
      <c r="F5" s="151">
        <v>6</v>
      </c>
      <c r="G5" s="157">
        <v>46359</v>
      </c>
    </row>
    <row r="6" spans="1:21" ht="37.5" customHeight="1">
      <c r="A6" s="171" t="s">
        <v>186</v>
      </c>
      <c r="B6" s="151">
        <v>2593</v>
      </c>
      <c r="C6" s="151">
        <v>52553</v>
      </c>
      <c r="D6" s="151">
        <v>10</v>
      </c>
      <c r="E6" s="151">
        <v>2</v>
      </c>
      <c r="F6" s="151">
        <v>6</v>
      </c>
      <c r="G6" s="157">
        <f>SUM(B6:F6)</f>
        <v>55164</v>
      </c>
    </row>
    <row r="7" spans="1:21" ht="78" customHeight="1" thickBot="1">
      <c r="A7" s="170" t="s">
        <v>30</v>
      </c>
      <c r="B7" s="155">
        <f>((B6-B5)/B5)</f>
        <v>0.13678211310828584</v>
      </c>
      <c r="C7" s="155">
        <f t="shared" ref="C7:G7" si="0">((C6-C5)/C5)</f>
        <v>0.19555474668425962</v>
      </c>
      <c r="D7" s="155">
        <f t="shared" si="0"/>
        <v>-0.2857142857142857</v>
      </c>
      <c r="E7" s="155">
        <f t="shared" si="0"/>
        <v>-0.98019801980198018</v>
      </c>
      <c r="F7" s="155">
        <f t="shared" si="0"/>
        <v>0</v>
      </c>
      <c r="G7" s="156">
        <f t="shared" si="0"/>
        <v>0.18993075778166052</v>
      </c>
    </row>
    <row r="8" spans="1:21" ht="30" thickBot="1"/>
    <row r="9" spans="1:21" ht="33">
      <c r="A9" s="266" t="s">
        <v>47</v>
      </c>
      <c r="B9" s="267"/>
      <c r="C9" s="33">
        <f>1129/2593</f>
        <v>0.43540300809872734</v>
      </c>
    </row>
    <row r="10" spans="1:21" ht="33.75" thickBot="1">
      <c r="A10" s="268" t="s">
        <v>48</v>
      </c>
      <c r="B10" s="269"/>
      <c r="C10" s="34">
        <f>22616/52553</f>
        <v>0.43034650733545182</v>
      </c>
    </row>
  </sheetData>
  <mergeCells count="4">
    <mergeCell ref="B1:R1"/>
    <mergeCell ref="A2:G2"/>
    <mergeCell ref="A9:B9"/>
    <mergeCell ref="A10:B10"/>
  </mergeCells>
  <printOptions horizontalCentered="1"/>
  <pageMargins left="0.35433070866141736" right="0.35433070866141736" top="0.70866141732283472" bottom="0.39370078740157483" header="0.51181102362204722" footer="0.51181102362204722"/>
  <pageSetup scale="63" fitToHeight="2"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rightToLeft="1" topLeftCell="A4" workbookViewId="0">
      <selection activeCell="R6" sqref="R6"/>
    </sheetView>
  </sheetViews>
  <sheetFormatPr defaultRowHeight="15"/>
  <cols>
    <col min="1" max="1" width="20.85546875" style="56" customWidth="1"/>
    <col min="2" max="2" width="15.5703125" style="56" customWidth="1"/>
    <col min="3" max="3" width="15" style="56" customWidth="1"/>
    <col min="4" max="4" width="15.85546875" style="56" customWidth="1"/>
    <col min="5" max="5" width="10.85546875" style="56" customWidth="1"/>
    <col min="6" max="16384" width="9.140625" style="56"/>
  </cols>
  <sheetData>
    <row r="1" spans="1:5" ht="45.75" customHeight="1">
      <c r="A1" s="274" t="s">
        <v>187</v>
      </c>
      <c r="B1" s="274"/>
      <c r="C1" s="274"/>
      <c r="D1" s="274"/>
      <c r="E1" s="274"/>
    </row>
    <row r="2" spans="1:5" ht="15.75" thickBot="1"/>
    <row r="3" spans="1:5" ht="21.75" customHeight="1">
      <c r="A3" s="275" t="s">
        <v>72</v>
      </c>
      <c r="B3" s="277" t="s">
        <v>69</v>
      </c>
      <c r="C3" s="277"/>
      <c r="D3" s="270" t="s">
        <v>1</v>
      </c>
      <c r="E3" s="272" t="s">
        <v>73</v>
      </c>
    </row>
    <row r="4" spans="1:5" s="57" customFormat="1" ht="63" customHeight="1">
      <c r="A4" s="276"/>
      <c r="B4" s="58" t="s">
        <v>70</v>
      </c>
      <c r="C4" s="58" t="s">
        <v>71</v>
      </c>
      <c r="D4" s="271"/>
      <c r="E4" s="273"/>
    </row>
    <row r="5" spans="1:5" ht="57" customHeight="1">
      <c r="A5" s="70" t="s">
        <v>174</v>
      </c>
      <c r="B5" s="62">
        <v>17547</v>
      </c>
      <c r="C5" s="62">
        <v>3867</v>
      </c>
      <c r="D5" s="63">
        <f>SUM(B5:C5)</f>
        <v>21414</v>
      </c>
      <c r="E5" s="71">
        <f>B5/D5</f>
        <v>0.81941720369851501</v>
      </c>
    </row>
    <row r="6" spans="1:5" ht="61.5" customHeight="1" thickBot="1">
      <c r="A6" s="72" t="s">
        <v>186</v>
      </c>
      <c r="B6" s="73">
        <v>19176</v>
      </c>
      <c r="C6" s="73">
        <v>3247</v>
      </c>
      <c r="D6" s="74">
        <f>SUM(B6:C6)</f>
        <v>22423</v>
      </c>
      <c r="E6" s="75">
        <f t="shared" ref="E6" si="0">B6/D6</f>
        <v>0.85519332827899919</v>
      </c>
    </row>
    <row r="7" spans="1:5" ht="61.5" customHeight="1" thickBot="1">
      <c r="A7" s="67" t="s">
        <v>63</v>
      </c>
      <c r="B7" s="68">
        <f>B6-B5</f>
        <v>1629</v>
      </c>
      <c r="C7" s="68">
        <f t="shared" ref="C7:D7" si="1">C6-C5</f>
        <v>-620</v>
      </c>
      <c r="D7" s="69">
        <f t="shared" si="1"/>
        <v>1009</v>
      </c>
    </row>
    <row r="8" spans="1:5" ht="49.5" customHeight="1" thickBot="1">
      <c r="A8" s="64" t="s">
        <v>30</v>
      </c>
      <c r="B8" s="65">
        <f>B7/B5</f>
        <v>9.2836382287570518E-2</v>
      </c>
      <c r="C8" s="65">
        <f t="shared" ref="C8:D8" si="2">C7/C5</f>
        <v>-0.16033100594776312</v>
      </c>
      <c r="D8" s="66">
        <f t="shared" si="2"/>
        <v>4.7118707387690299E-2</v>
      </c>
    </row>
  </sheetData>
  <mergeCells count="5">
    <mergeCell ref="D3:D4"/>
    <mergeCell ref="E3:E4"/>
    <mergeCell ref="A1:E1"/>
    <mergeCell ref="A3:A4"/>
    <mergeCell ref="B3:C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rightToLeft="1" workbookViewId="0">
      <selection activeCell="F5" sqref="F5"/>
    </sheetView>
  </sheetViews>
  <sheetFormatPr defaultRowHeight="15"/>
  <cols>
    <col min="1" max="1" width="4.7109375" customWidth="1"/>
    <col min="2" max="2" width="17.7109375" customWidth="1"/>
    <col min="3" max="3" width="35" bestFit="1" customWidth="1"/>
    <col min="4" max="4" width="13.7109375" customWidth="1"/>
    <col min="5" max="5" width="19.42578125" bestFit="1" customWidth="1"/>
  </cols>
  <sheetData>
    <row r="1" spans="1:5" ht="47.25">
      <c r="A1" s="185" t="s">
        <v>120</v>
      </c>
      <c r="B1" s="186" t="s">
        <v>121</v>
      </c>
      <c r="C1" s="186" t="s">
        <v>122</v>
      </c>
      <c r="D1" s="186" t="s">
        <v>123</v>
      </c>
      <c r="E1" s="186" t="s">
        <v>124</v>
      </c>
    </row>
    <row r="2" spans="1:5" ht="15.75">
      <c r="A2" s="187">
        <v>1</v>
      </c>
      <c r="B2" s="188" t="s">
        <v>125</v>
      </c>
      <c r="C2" s="188" t="s">
        <v>126</v>
      </c>
      <c r="D2" s="188" t="s">
        <v>127</v>
      </c>
      <c r="E2" s="188" t="s">
        <v>128</v>
      </c>
    </row>
    <row r="3" spans="1:5" ht="31.5">
      <c r="A3" s="185">
        <v>2</v>
      </c>
      <c r="B3" s="186" t="s">
        <v>129</v>
      </c>
      <c r="C3" s="186" t="s">
        <v>130</v>
      </c>
      <c r="D3" s="186" t="s">
        <v>131</v>
      </c>
      <c r="E3" s="186" t="s">
        <v>128</v>
      </c>
    </row>
    <row r="4" spans="1:5" ht="31.5">
      <c r="A4" s="187">
        <v>3</v>
      </c>
      <c r="B4" s="188" t="s">
        <v>132</v>
      </c>
      <c r="C4" s="188" t="s">
        <v>133</v>
      </c>
      <c r="D4" s="188" t="s">
        <v>134</v>
      </c>
      <c r="E4" s="188" t="s">
        <v>128</v>
      </c>
    </row>
    <row r="5" spans="1:5" ht="15.75">
      <c r="A5" s="185">
        <v>4</v>
      </c>
      <c r="B5" s="186" t="s">
        <v>135</v>
      </c>
      <c r="C5" s="186" t="s">
        <v>136</v>
      </c>
      <c r="D5" s="186" t="s">
        <v>137</v>
      </c>
      <c r="E5" s="186" t="s">
        <v>128</v>
      </c>
    </row>
    <row r="6" spans="1:5" ht="31.5">
      <c r="A6" s="187">
        <v>5</v>
      </c>
      <c r="B6" s="188" t="s">
        <v>138</v>
      </c>
      <c r="C6" s="188" t="s">
        <v>139</v>
      </c>
      <c r="D6" s="188" t="s">
        <v>137</v>
      </c>
      <c r="E6" s="188" t="s">
        <v>128</v>
      </c>
    </row>
    <row r="7" spans="1:5" ht="31.5">
      <c r="A7" s="185">
        <v>6</v>
      </c>
      <c r="B7" s="186" t="s">
        <v>140</v>
      </c>
      <c r="C7" s="186" t="s">
        <v>141</v>
      </c>
      <c r="D7" s="186" t="s">
        <v>137</v>
      </c>
      <c r="E7" s="186" t="s">
        <v>128</v>
      </c>
    </row>
    <row r="8" spans="1:5" ht="15.75">
      <c r="A8" s="187">
        <v>7</v>
      </c>
      <c r="B8" s="188" t="s">
        <v>142</v>
      </c>
      <c r="C8" s="188" t="s">
        <v>143</v>
      </c>
      <c r="D8" s="188" t="s">
        <v>137</v>
      </c>
      <c r="E8" s="188" t="s">
        <v>128</v>
      </c>
    </row>
    <row r="9" spans="1:5" ht="31.5">
      <c r="A9" s="187">
        <v>8</v>
      </c>
      <c r="B9" s="188" t="s">
        <v>144</v>
      </c>
      <c r="C9" s="188" t="s">
        <v>145</v>
      </c>
      <c r="D9" s="188" t="s">
        <v>137</v>
      </c>
      <c r="E9" s="188" t="s">
        <v>128</v>
      </c>
    </row>
    <row r="10" spans="1:5" ht="15.75">
      <c r="A10" s="185">
        <v>9</v>
      </c>
      <c r="B10" s="186" t="s">
        <v>146</v>
      </c>
      <c r="C10" s="186" t="s">
        <v>147</v>
      </c>
      <c r="D10" s="186" t="s">
        <v>137</v>
      </c>
      <c r="E10" s="186" t="s">
        <v>128</v>
      </c>
    </row>
    <row r="11" spans="1:5" ht="31.5">
      <c r="A11" s="187">
        <v>10</v>
      </c>
      <c r="B11" s="188" t="s">
        <v>148</v>
      </c>
      <c r="C11" s="188" t="s">
        <v>149</v>
      </c>
      <c r="D11" s="188" t="s">
        <v>131</v>
      </c>
      <c r="E11" s="188" t="s">
        <v>128</v>
      </c>
    </row>
    <row r="12" spans="1:5" ht="31.5">
      <c r="A12" s="185">
        <v>11</v>
      </c>
      <c r="B12" s="186" t="s">
        <v>150</v>
      </c>
      <c r="C12" s="186" t="s">
        <v>151</v>
      </c>
      <c r="D12" s="186" t="s">
        <v>131</v>
      </c>
      <c r="E12" s="186" t="s">
        <v>128</v>
      </c>
    </row>
    <row r="13" spans="1:5" ht="31.5">
      <c r="A13" s="187">
        <v>12</v>
      </c>
      <c r="B13" s="188" t="s">
        <v>152</v>
      </c>
      <c r="C13" s="188" t="s">
        <v>153</v>
      </c>
      <c r="D13" s="188" t="s">
        <v>131</v>
      </c>
      <c r="E13" s="188" t="s">
        <v>128</v>
      </c>
    </row>
    <row r="14" spans="1:5" ht="15.75">
      <c r="A14" s="185">
        <v>13</v>
      </c>
      <c r="B14" s="186" t="s">
        <v>154</v>
      </c>
      <c r="C14" s="186" t="s">
        <v>155</v>
      </c>
      <c r="D14" s="186" t="s">
        <v>156</v>
      </c>
      <c r="E14" s="186" t="s">
        <v>128</v>
      </c>
    </row>
    <row r="15" spans="1:5" ht="31.5">
      <c r="A15" s="187">
        <v>14</v>
      </c>
      <c r="B15" s="188" t="s">
        <v>17</v>
      </c>
      <c r="C15" s="188" t="s">
        <v>157</v>
      </c>
      <c r="D15" s="188" t="s">
        <v>134</v>
      </c>
      <c r="E15" s="188" t="s">
        <v>128</v>
      </c>
    </row>
    <row r="16" spans="1:5" ht="15.75">
      <c r="A16" s="187">
        <v>15</v>
      </c>
      <c r="B16" s="188" t="s">
        <v>158</v>
      </c>
      <c r="C16" s="188" t="s">
        <v>159</v>
      </c>
      <c r="D16" s="188" t="s">
        <v>156</v>
      </c>
      <c r="E16" s="188" t="s">
        <v>128</v>
      </c>
    </row>
    <row r="17" spans="1:5" ht="31.5">
      <c r="A17" s="185">
        <v>16</v>
      </c>
      <c r="B17" s="186" t="s">
        <v>160</v>
      </c>
      <c r="C17" s="186" t="s">
        <v>161</v>
      </c>
      <c r="D17" s="186" t="s">
        <v>131</v>
      </c>
      <c r="E17" s="186" t="s">
        <v>128</v>
      </c>
    </row>
    <row r="18" spans="1:5" ht="31.5">
      <c r="A18" s="187">
        <v>17</v>
      </c>
      <c r="B18" s="188" t="s">
        <v>162</v>
      </c>
      <c r="C18" s="188" t="s">
        <v>163</v>
      </c>
      <c r="D18" s="188" t="s">
        <v>131</v>
      </c>
      <c r="E18" s="188" t="s">
        <v>128</v>
      </c>
    </row>
    <row r="19" spans="1:5" ht="31.5">
      <c r="A19" s="185">
        <v>18</v>
      </c>
      <c r="B19" s="186" t="s">
        <v>164</v>
      </c>
      <c r="C19" s="186" t="s">
        <v>165</v>
      </c>
      <c r="D19" s="186" t="s">
        <v>131</v>
      </c>
      <c r="E19" s="186" t="s">
        <v>128</v>
      </c>
    </row>
    <row r="20" spans="1:5" ht="31.5">
      <c r="A20" s="187">
        <v>19</v>
      </c>
      <c r="B20" s="188" t="s">
        <v>166</v>
      </c>
      <c r="C20" s="188" t="s">
        <v>167</v>
      </c>
      <c r="D20" s="188" t="s">
        <v>131</v>
      </c>
      <c r="E20" s="188" t="s">
        <v>128</v>
      </c>
    </row>
    <row r="21" spans="1:5" ht="31.5">
      <c r="A21" s="185">
        <v>20</v>
      </c>
      <c r="B21" s="186" t="s">
        <v>168</v>
      </c>
      <c r="C21" s="186" t="s">
        <v>169</v>
      </c>
      <c r="D21" s="186" t="s">
        <v>131</v>
      </c>
      <c r="E21" s="186" t="s">
        <v>128</v>
      </c>
    </row>
  </sheetData>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rightToLeft="1" workbookViewId="0">
      <selection activeCell="E4" sqref="E4"/>
    </sheetView>
  </sheetViews>
  <sheetFormatPr defaultColWidth="9.140625" defaultRowHeight="15"/>
  <cols>
    <col min="1" max="1" width="22.140625" style="55" customWidth="1"/>
    <col min="2" max="4" width="9.140625" style="55"/>
    <col min="5" max="5" width="12.140625" style="55" bestFit="1" customWidth="1"/>
    <col min="6" max="16384" width="9.140625" style="55"/>
  </cols>
  <sheetData>
    <row r="1" spans="1:5" s="79" customFormat="1" ht="59.25" customHeight="1">
      <c r="A1" s="193" t="s">
        <v>176</v>
      </c>
      <c r="B1" s="194"/>
      <c r="C1" s="194"/>
      <c r="D1" s="194"/>
      <c r="E1" s="194"/>
    </row>
    <row r="2" spans="1:5" ht="31.5" customHeight="1" thickBot="1"/>
    <row r="3" spans="1:5" ht="60.75" customHeight="1">
      <c r="A3" s="102" t="s">
        <v>84</v>
      </c>
      <c r="B3" s="103" t="s">
        <v>79</v>
      </c>
      <c r="C3" s="103" t="s">
        <v>80</v>
      </c>
      <c r="D3" s="103" t="s">
        <v>81</v>
      </c>
      <c r="E3" s="104" t="s">
        <v>1</v>
      </c>
    </row>
    <row r="4" spans="1:5" ht="49.5" customHeight="1">
      <c r="A4" s="105" t="s">
        <v>78</v>
      </c>
      <c r="B4" s="92">
        <v>2593</v>
      </c>
      <c r="C4" s="92">
        <v>52553</v>
      </c>
      <c r="D4" s="92">
        <v>18</v>
      </c>
      <c r="E4" s="106">
        <f>SUM(B4:D4)</f>
        <v>55164</v>
      </c>
    </row>
    <row r="5" spans="1:5" s="59" customFormat="1" ht="36.75" customHeight="1" thickBot="1">
      <c r="A5" s="107" t="s">
        <v>37</v>
      </c>
      <c r="B5" s="60">
        <f>B4/$E$4</f>
        <v>4.700529330722935E-2</v>
      </c>
      <c r="C5" s="60">
        <f>C4/$E$4</f>
        <v>0.95266840693205712</v>
      </c>
      <c r="D5" s="60">
        <f>D4/$E$4</f>
        <v>3.2629976071350879E-4</v>
      </c>
      <c r="E5" s="61">
        <f>E4/$E$4</f>
        <v>1</v>
      </c>
    </row>
  </sheetData>
  <mergeCells count="1">
    <mergeCell ref="A1:E1"/>
  </mergeCells>
  <pageMargins left="0.70866141732283472" right="0.70866141732283472" top="0.74803149606299213" bottom="0.74803149606299213" header="0.31496062992125984" footer="0.31496062992125984"/>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6"/>
  <dimension ref="A1:E7"/>
  <sheetViews>
    <sheetView rightToLeft="1" zoomScale="62" zoomScaleNormal="62" workbookViewId="0">
      <selection activeCell="D6" sqref="D6"/>
    </sheetView>
  </sheetViews>
  <sheetFormatPr defaultColWidth="9.140625" defaultRowHeight="29.25"/>
  <cols>
    <col min="1" max="1" width="34.85546875" style="20" customWidth="1"/>
    <col min="2" max="2" width="17.7109375" style="20" customWidth="1"/>
    <col min="3" max="3" width="24.140625" style="20" customWidth="1"/>
    <col min="4" max="4" width="26.7109375" style="20" customWidth="1"/>
    <col min="5" max="5" width="23" style="20" customWidth="1"/>
    <col min="6" max="16384" width="9.140625" style="20"/>
  </cols>
  <sheetData>
    <row r="1" spans="1:5" ht="36.75" customHeight="1">
      <c r="B1" s="195"/>
      <c r="C1" s="195"/>
      <c r="D1" s="195"/>
      <c r="E1" s="195"/>
    </row>
    <row r="2" spans="1:5" ht="40.5" customHeight="1">
      <c r="A2" s="196" t="s">
        <v>177</v>
      </c>
      <c r="B2" s="196"/>
      <c r="C2" s="196"/>
      <c r="D2" s="196"/>
      <c r="E2" s="196"/>
    </row>
    <row r="3" spans="1:5" ht="59.25" customHeight="1" thickBot="1"/>
    <row r="4" spans="1:5" ht="70.5" customHeight="1">
      <c r="A4" s="94" t="s">
        <v>72</v>
      </c>
      <c r="B4" s="95" t="s">
        <v>83</v>
      </c>
      <c r="C4" s="95" t="s">
        <v>82</v>
      </c>
      <c r="D4" s="95" t="s">
        <v>81</v>
      </c>
      <c r="E4" s="96" t="s">
        <v>36</v>
      </c>
    </row>
    <row r="5" spans="1:5" ht="44.25" customHeight="1">
      <c r="A5" s="97">
        <v>2024</v>
      </c>
      <c r="B5" s="93">
        <v>2281</v>
      </c>
      <c r="C5" s="93">
        <v>43957</v>
      </c>
      <c r="D5" s="93">
        <v>121</v>
      </c>
      <c r="E5" s="98">
        <f>SUM(B5:D5)</f>
        <v>46359</v>
      </c>
    </row>
    <row r="6" spans="1:5" ht="37.5" customHeight="1">
      <c r="A6" s="97">
        <v>2025</v>
      </c>
      <c r="B6" s="93">
        <v>2593</v>
      </c>
      <c r="C6" s="93">
        <v>52553</v>
      </c>
      <c r="D6" s="93">
        <v>18</v>
      </c>
      <c r="E6" s="98">
        <f>SUM(B6:D6)</f>
        <v>55164</v>
      </c>
    </row>
    <row r="7" spans="1:5" ht="78" customHeight="1" thickBot="1">
      <c r="A7" s="99" t="s">
        <v>30</v>
      </c>
      <c r="B7" s="100">
        <f>((B6-B5)/B5)</f>
        <v>0.13678211310828584</v>
      </c>
      <c r="C7" s="100">
        <f t="shared" ref="C7:E7" si="0">((C6-C5)/C5)</f>
        <v>0.19555474668425962</v>
      </c>
      <c r="D7" s="100">
        <f t="shared" si="0"/>
        <v>-0.85123966942148765</v>
      </c>
      <c r="E7" s="101">
        <f t="shared" si="0"/>
        <v>0.18993075778166052</v>
      </c>
    </row>
  </sheetData>
  <mergeCells count="2">
    <mergeCell ref="B1:E1"/>
    <mergeCell ref="A2:E2"/>
  </mergeCells>
  <printOptions horizontalCentered="1"/>
  <pageMargins left="0.35433070866141736" right="0.35433070866141736" top="0.70866141732283472" bottom="0.39370078740157483" header="0.51181102362204722" footer="0.51181102362204722"/>
  <pageSetup scale="63"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Zeros="0" rightToLeft="1" zoomScale="60" zoomScaleNormal="60" workbookViewId="0">
      <selection activeCell="H10" sqref="H10"/>
    </sheetView>
  </sheetViews>
  <sheetFormatPr defaultColWidth="9.140625" defaultRowHeight="12.75"/>
  <cols>
    <col min="1" max="1" width="11.7109375" style="76" customWidth="1"/>
    <col min="2" max="2" width="11.7109375" style="77" customWidth="1"/>
    <col min="3" max="3" width="18" style="77" customWidth="1"/>
    <col min="4" max="4" width="22.7109375" style="77" customWidth="1"/>
    <col min="5" max="5" width="24.140625" style="77" customWidth="1"/>
    <col min="6" max="6" width="18.140625" style="77" customWidth="1"/>
    <col min="7" max="7" width="34" style="77" customWidth="1"/>
    <col min="8" max="8" width="27.140625" style="77" customWidth="1"/>
    <col min="9" max="9" width="21.28515625" style="77" customWidth="1"/>
    <col min="10" max="16384" width="9.140625" style="77"/>
  </cols>
  <sheetData>
    <row r="1" spans="1:9" ht="15" customHeight="1"/>
    <row r="2" spans="1:9" s="79" customFormat="1" ht="18.75" customHeight="1">
      <c r="A2" s="197"/>
      <c r="B2" s="197"/>
      <c r="C2" s="197"/>
      <c r="D2" s="197"/>
      <c r="E2" s="197"/>
      <c r="F2" s="197"/>
      <c r="G2" s="197"/>
      <c r="H2" s="78"/>
    </row>
    <row r="3" spans="1:9" s="79" customFormat="1" ht="59.25" customHeight="1">
      <c r="A3" s="205" t="s">
        <v>178</v>
      </c>
      <c r="B3" s="205"/>
      <c r="C3" s="205"/>
      <c r="D3" s="205"/>
      <c r="E3" s="205"/>
      <c r="F3" s="205"/>
      <c r="G3" s="205"/>
      <c r="H3" s="205"/>
      <c r="I3" s="205"/>
    </row>
    <row r="4" spans="1:9" s="79" customFormat="1" ht="55.5" customHeight="1">
      <c r="A4" s="196"/>
      <c r="B4" s="196"/>
      <c r="C4" s="196"/>
      <c r="D4" s="196"/>
      <c r="E4" s="196"/>
      <c r="F4" s="196"/>
      <c r="G4" s="196"/>
      <c r="H4" s="196"/>
    </row>
    <row r="5" spans="1:9" s="79" customFormat="1" ht="16.5" customHeight="1">
      <c r="A5" s="80"/>
      <c r="B5" s="81"/>
      <c r="C5" s="81"/>
      <c r="D5" s="81"/>
      <c r="E5" s="81"/>
      <c r="F5" s="81"/>
      <c r="G5" s="81"/>
      <c r="H5" s="81"/>
    </row>
    <row r="6" spans="1:9" s="79" customFormat="1" ht="16.5" customHeight="1">
      <c r="A6" s="80"/>
      <c r="B6" s="81"/>
      <c r="C6" s="81"/>
      <c r="D6" s="81"/>
      <c r="E6" s="81"/>
      <c r="F6" s="81"/>
      <c r="G6" s="81"/>
      <c r="H6" s="81"/>
    </row>
    <row r="7" spans="1:9" s="79" customFormat="1" ht="36.75" customHeight="1" thickBot="1">
      <c r="A7" s="80"/>
      <c r="B7" s="81"/>
      <c r="C7" s="81"/>
      <c r="D7" s="81"/>
      <c r="E7" s="81"/>
      <c r="F7" s="81"/>
      <c r="G7" s="81"/>
      <c r="H7" s="81"/>
    </row>
    <row r="8" spans="1:9" s="85" customFormat="1" ht="118.5" customHeight="1">
      <c r="A8" s="198" t="s">
        <v>86</v>
      </c>
      <c r="B8" s="199"/>
      <c r="C8" s="200"/>
      <c r="D8" s="82" t="s">
        <v>74</v>
      </c>
      <c r="E8" s="82" t="s">
        <v>75</v>
      </c>
      <c r="F8" s="82" t="s">
        <v>76</v>
      </c>
      <c r="G8" s="83" t="s">
        <v>77</v>
      </c>
      <c r="H8" s="84" t="s">
        <v>1</v>
      </c>
      <c r="I8" s="84" t="s">
        <v>85</v>
      </c>
    </row>
    <row r="9" spans="1:9" ht="82.5" customHeight="1" thickBot="1">
      <c r="A9" s="203" t="s">
        <v>78</v>
      </c>
      <c r="B9" s="204"/>
      <c r="C9" s="204"/>
      <c r="D9" s="87">
        <v>892</v>
      </c>
      <c r="E9" s="87">
        <v>19720</v>
      </c>
      <c r="F9" s="87">
        <v>79</v>
      </c>
      <c r="G9" s="87">
        <v>34473</v>
      </c>
      <c r="H9" s="88">
        <f>SUM(D9:G9)</f>
        <v>55164</v>
      </c>
      <c r="I9" s="91">
        <f>G10+F10+E10</f>
        <v>0.98383003408019731</v>
      </c>
    </row>
    <row r="10" spans="1:9" s="86" customFormat="1" ht="84.75" customHeight="1" thickBot="1">
      <c r="A10" s="201" t="s">
        <v>37</v>
      </c>
      <c r="B10" s="202"/>
      <c r="C10" s="202"/>
      <c r="D10" s="108">
        <f>D9/$H$9</f>
        <v>1.616996591980277E-2</v>
      </c>
      <c r="E10" s="108">
        <f>E9/$H$9</f>
        <v>0.357479515626133</v>
      </c>
      <c r="F10" s="108">
        <f>F9/$H$9</f>
        <v>1.432093394242622E-3</v>
      </c>
      <c r="G10" s="108">
        <f>G9/$H$9</f>
        <v>0.62491842505982165</v>
      </c>
      <c r="H10" s="109">
        <v>1</v>
      </c>
    </row>
    <row r="11" spans="1:9" s="90" customFormat="1" ht="23.25">
      <c r="A11" s="89"/>
    </row>
  </sheetData>
  <mergeCells count="6">
    <mergeCell ref="A2:G2"/>
    <mergeCell ref="A4:H4"/>
    <mergeCell ref="A8:C8"/>
    <mergeCell ref="A10:C10"/>
    <mergeCell ref="A9:C9"/>
    <mergeCell ref="A3:I3"/>
  </mergeCells>
  <printOptions horizontalCentered="1"/>
  <pageMargins left="0.11811023622047245" right="0.11811023622047245" top="0.51181102362204722" bottom="0.35433070866141736" header="0.15748031496062992" footer="0.15748031496062992"/>
  <pageSetup paperSize="9" scale="50"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14"/>
  <dimension ref="A1:J58"/>
  <sheetViews>
    <sheetView rightToLeft="1" topLeftCell="A10" zoomScale="60" zoomScaleNormal="60" workbookViewId="0">
      <selection activeCell="M18" sqref="M18"/>
    </sheetView>
  </sheetViews>
  <sheetFormatPr defaultColWidth="9.140625" defaultRowHeight="12.75"/>
  <cols>
    <col min="1" max="1" width="39.7109375" style="25" customWidth="1"/>
    <col min="2" max="2" width="25.85546875" style="25" customWidth="1"/>
    <col min="3" max="3" width="25.7109375" style="25" customWidth="1"/>
    <col min="4" max="4" width="28.7109375" style="25" customWidth="1"/>
    <col min="5" max="5" width="24.140625" style="25" customWidth="1"/>
    <col min="6" max="6" width="25.140625" style="25" customWidth="1"/>
    <col min="7" max="7" width="27.85546875" style="25" customWidth="1"/>
    <col min="8" max="9" width="32.85546875" style="25" customWidth="1"/>
    <col min="10" max="10" width="15.140625" style="25" customWidth="1"/>
    <col min="11" max="16384" width="9.140625" style="25"/>
  </cols>
  <sheetData>
    <row r="1" spans="1:10" s="23" customFormat="1" ht="31.5"/>
    <row r="2" spans="1:10" s="23" customFormat="1" ht="31.5"/>
    <row r="3" spans="1:10" s="23" customFormat="1" ht="60" customHeight="1">
      <c r="A3" s="206" t="s">
        <v>179</v>
      </c>
      <c r="B3" s="206"/>
      <c r="C3" s="206"/>
      <c r="D3" s="206"/>
      <c r="E3" s="206"/>
      <c r="F3" s="206"/>
      <c r="G3" s="206"/>
      <c r="H3" s="206"/>
      <c r="I3" s="206"/>
    </row>
    <row r="4" spans="1:10" s="23" customFormat="1" ht="19.5" customHeight="1"/>
    <row r="5" spans="1:10" s="23" customFormat="1" ht="63.75" customHeight="1" thickBot="1"/>
    <row r="6" spans="1:10" s="24" customFormat="1" ht="40.5" customHeight="1" thickBot="1">
      <c r="A6" s="207" t="s">
        <v>61</v>
      </c>
      <c r="B6" s="210" t="s">
        <v>51</v>
      </c>
      <c r="C6" s="211"/>
      <c r="D6" s="211"/>
      <c r="E6" s="211"/>
      <c r="F6" s="211"/>
      <c r="G6" s="212"/>
      <c r="H6" s="213" t="s">
        <v>59</v>
      </c>
      <c r="I6" s="216" t="s">
        <v>60</v>
      </c>
    </row>
    <row r="7" spans="1:10" s="24" customFormat="1" ht="52.5" customHeight="1" thickBot="1">
      <c r="A7" s="208"/>
      <c r="B7" s="219" t="s">
        <v>52</v>
      </c>
      <c r="C7" s="220"/>
      <c r="D7" s="221" t="s">
        <v>57</v>
      </c>
      <c r="E7" s="223" t="s">
        <v>62</v>
      </c>
      <c r="F7" s="220"/>
      <c r="G7" s="221" t="s">
        <v>58</v>
      </c>
      <c r="H7" s="214"/>
      <c r="I7" s="217"/>
    </row>
    <row r="8" spans="1:10" s="24" customFormat="1" ht="53.25" customHeight="1" thickBot="1">
      <c r="A8" s="209"/>
      <c r="B8" s="26" t="s">
        <v>53</v>
      </c>
      <c r="C8" s="27" t="s">
        <v>54</v>
      </c>
      <c r="D8" s="222"/>
      <c r="E8" s="28" t="s">
        <v>55</v>
      </c>
      <c r="F8" s="29" t="s">
        <v>56</v>
      </c>
      <c r="G8" s="222"/>
      <c r="H8" s="215"/>
      <c r="I8" s="218"/>
    </row>
    <row r="9" spans="1:10" s="23" customFormat="1" ht="59.25" customHeight="1" thickBot="1">
      <c r="A9" s="158">
        <v>2024</v>
      </c>
      <c r="B9" s="44">
        <v>51551</v>
      </c>
      <c r="C9" s="45">
        <v>6260</v>
      </c>
      <c r="D9" s="46">
        <v>57811</v>
      </c>
      <c r="E9" s="47">
        <v>952</v>
      </c>
      <c r="F9" s="45">
        <v>95</v>
      </c>
      <c r="G9" s="46">
        <v>1047</v>
      </c>
      <c r="H9" s="48">
        <v>58858</v>
      </c>
      <c r="I9" s="49">
        <v>46359</v>
      </c>
    </row>
    <row r="10" spans="1:10" s="23" customFormat="1" ht="68.25" customHeight="1" thickBot="1">
      <c r="A10" s="158">
        <v>2025</v>
      </c>
      <c r="B10" s="44">
        <v>64434</v>
      </c>
      <c r="C10" s="45">
        <v>7802</v>
      </c>
      <c r="D10" s="50">
        <f>SUM(B10:C10)</f>
        <v>72236</v>
      </c>
      <c r="E10" s="47">
        <v>1028</v>
      </c>
      <c r="F10" s="45">
        <v>127</v>
      </c>
      <c r="G10" s="50">
        <f>SUM(E10:F10)</f>
        <v>1155</v>
      </c>
      <c r="H10" s="51">
        <f>SUM(G10+D10)</f>
        <v>73391</v>
      </c>
      <c r="I10" s="52">
        <v>55164</v>
      </c>
    </row>
    <row r="11" spans="1:10" s="23" customFormat="1" ht="68.25" hidden="1" customHeight="1">
      <c r="A11" s="159"/>
      <c r="B11" s="35">
        <f>B10-B9</f>
        <v>12883</v>
      </c>
      <c r="C11" s="35">
        <f t="shared" ref="C11:I11" si="0">C10-C9</f>
        <v>1542</v>
      </c>
      <c r="D11" s="35">
        <f t="shared" si="0"/>
        <v>14425</v>
      </c>
      <c r="E11" s="35">
        <f t="shared" si="0"/>
        <v>76</v>
      </c>
      <c r="F11" s="35">
        <f t="shared" si="0"/>
        <v>32</v>
      </c>
      <c r="G11" s="35">
        <f t="shared" si="0"/>
        <v>108</v>
      </c>
      <c r="H11" s="35">
        <f t="shared" si="0"/>
        <v>14533</v>
      </c>
      <c r="I11" s="36">
        <f t="shared" si="0"/>
        <v>8805</v>
      </c>
    </row>
    <row r="12" spans="1:10" s="23" customFormat="1" ht="106.5" customHeight="1" thickBot="1">
      <c r="A12" s="37" t="s">
        <v>30</v>
      </c>
      <c r="B12" s="38">
        <f>B11/B9</f>
        <v>0.24990785823747358</v>
      </c>
      <c r="C12" s="38">
        <f t="shared" ref="C12:I12" si="1">C11/C9</f>
        <v>0.2463258785942492</v>
      </c>
      <c r="D12" s="38">
        <f t="shared" si="1"/>
        <v>0.2495199875456228</v>
      </c>
      <c r="E12" s="38">
        <f t="shared" si="1"/>
        <v>7.9831932773109238E-2</v>
      </c>
      <c r="F12" s="38">
        <f t="shared" si="1"/>
        <v>0.33684210526315789</v>
      </c>
      <c r="G12" s="38">
        <f t="shared" si="1"/>
        <v>0.10315186246418338</v>
      </c>
      <c r="H12" s="38">
        <f t="shared" si="1"/>
        <v>0.24691630704407216</v>
      </c>
      <c r="I12" s="39">
        <f t="shared" si="1"/>
        <v>0.18993075778166052</v>
      </c>
    </row>
    <row r="13" spans="1:10" s="23" customFormat="1" ht="36" customHeight="1" thickBot="1">
      <c r="G13" s="32"/>
    </row>
    <row r="14" spans="1:10" s="160" customFormat="1" ht="45" customHeight="1">
      <c r="A14" s="224" t="s">
        <v>180</v>
      </c>
      <c r="B14" s="226" t="s">
        <v>87</v>
      </c>
      <c r="C14" s="227"/>
      <c r="D14" s="227"/>
      <c r="E14" s="228"/>
      <c r="F14" s="229" t="s">
        <v>88</v>
      </c>
      <c r="G14" s="227"/>
      <c r="H14" s="227"/>
      <c r="I14" s="228"/>
      <c r="J14" s="230" t="s">
        <v>89</v>
      </c>
    </row>
    <row r="15" spans="1:10" s="160" customFormat="1" ht="28.5" customHeight="1">
      <c r="A15" s="225"/>
      <c r="B15" s="232" t="s">
        <v>90</v>
      </c>
      <c r="C15" s="233"/>
      <c r="D15" s="233" t="s">
        <v>91</v>
      </c>
      <c r="E15" s="234"/>
      <c r="F15" s="235" t="s">
        <v>90</v>
      </c>
      <c r="G15" s="233"/>
      <c r="H15" s="233" t="s">
        <v>91</v>
      </c>
      <c r="I15" s="234"/>
      <c r="J15" s="231"/>
    </row>
    <row r="16" spans="1:10" s="160" customFormat="1" ht="40.5" customHeight="1">
      <c r="A16" s="225"/>
      <c r="B16" s="162" t="s">
        <v>92</v>
      </c>
      <c r="C16" s="161" t="s">
        <v>93</v>
      </c>
      <c r="D16" s="161" t="s">
        <v>92</v>
      </c>
      <c r="E16" s="163" t="s">
        <v>93</v>
      </c>
      <c r="F16" s="168" t="s">
        <v>92</v>
      </c>
      <c r="G16" s="161" t="s">
        <v>93</v>
      </c>
      <c r="H16" s="161" t="s">
        <v>92</v>
      </c>
      <c r="I16" s="163" t="s">
        <v>93</v>
      </c>
      <c r="J16" s="231"/>
    </row>
    <row r="17" spans="1:10" s="160" customFormat="1" ht="70.5" customHeight="1" thickBot="1">
      <c r="A17" s="164" t="s">
        <v>78</v>
      </c>
      <c r="B17" s="165">
        <v>33374</v>
      </c>
      <c r="C17" s="166">
        <v>811</v>
      </c>
      <c r="D17" s="166">
        <v>4292</v>
      </c>
      <c r="E17" s="167">
        <v>69</v>
      </c>
      <c r="F17" s="169">
        <v>31060</v>
      </c>
      <c r="G17" s="166">
        <v>217</v>
      </c>
      <c r="H17" s="166">
        <v>3510</v>
      </c>
      <c r="I17" s="167">
        <v>58</v>
      </c>
      <c r="J17" s="238">
        <f>SUM(B19:I19)</f>
        <v>73391</v>
      </c>
    </row>
    <row r="18" spans="1:10" s="160" customFormat="1" ht="70.5" customHeight="1" thickBot="1">
      <c r="A18" s="236" t="s">
        <v>1</v>
      </c>
      <c r="B18" s="244">
        <f>SUM(B17:C17)</f>
        <v>34185</v>
      </c>
      <c r="C18" s="245"/>
      <c r="D18" s="246">
        <f>SUM(D17:E17)</f>
        <v>4361</v>
      </c>
      <c r="E18" s="247"/>
      <c r="F18" s="248">
        <f>SUM(F17:G17)</f>
        <v>31277</v>
      </c>
      <c r="G18" s="245"/>
      <c r="H18" s="246">
        <f>SUM(H17:I17)</f>
        <v>3568</v>
      </c>
      <c r="I18" s="247"/>
      <c r="J18" s="239"/>
    </row>
    <row r="19" spans="1:10" s="23" customFormat="1" ht="57.75" customHeight="1" thickBot="1">
      <c r="A19" s="237"/>
      <c r="B19" s="244">
        <f>SUM(B18:E18)</f>
        <v>38546</v>
      </c>
      <c r="C19" s="248"/>
      <c r="D19" s="248"/>
      <c r="E19" s="247"/>
      <c r="F19" s="248">
        <f>SUM(F18:I18)</f>
        <v>34845</v>
      </c>
      <c r="G19" s="248"/>
      <c r="H19" s="248"/>
      <c r="I19" s="247"/>
      <c r="J19" s="240"/>
    </row>
    <row r="20" spans="1:10" s="23" customFormat="1" ht="57.75" customHeight="1" thickBot="1">
      <c r="A20" s="164" t="s">
        <v>94</v>
      </c>
      <c r="B20" s="241">
        <f>B19/J17</f>
        <v>0.52521426332929111</v>
      </c>
      <c r="C20" s="242"/>
      <c r="D20" s="242"/>
      <c r="E20" s="243"/>
      <c r="F20" s="242">
        <f>F19/J17</f>
        <v>0.47478573667070895</v>
      </c>
      <c r="G20" s="242"/>
      <c r="H20" s="242"/>
      <c r="I20" s="243"/>
    </row>
    <row r="21" spans="1:10" s="23" customFormat="1" ht="31.5"/>
    <row r="22" spans="1:10" s="23" customFormat="1" ht="31.5"/>
    <row r="23" spans="1:10" s="23" customFormat="1" ht="31.5"/>
    <row r="24" spans="1:10" s="23" customFormat="1" ht="31.5"/>
    <row r="25" spans="1:10" s="23" customFormat="1" ht="49.5" customHeight="1"/>
    <row r="26" spans="1:10" s="23" customFormat="1" ht="31.5"/>
    <row r="27" spans="1:10" s="23" customFormat="1" ht="31.5"/>
    <row r="28" spans="1:10" s="23" customFormat="1" ht="31.5"/>
    <row r="29" spans="1:10" s="23" customFormat="1" ht="31.5"/>
    <row r="30" spans="1:10" s="23" customFormat="1" ht="31.5"/>
    <row r="31" spans="1:10" s="23" customFormat="1" ht="31.5"/>
    <row r="32" spans="1:10" s="23" customFormat="1" ht="31.5"/>
    <row r="33" s="23" customFormat="1" ht="31.5"/>
    <row r="34" s="23" customFormat="1" ht="31.5"/>
    <row r="35" s="23" customFormat="1" ht="31.5"/>
    <row r="36" s="23" customFormat="1" ht="31.5"/>
    <row r="37" s="23" customFormat="1" ht="31.5"/>
    <row r="38" s="23" customFormat="1" ht="31.5"/>
    <row r="39" s="23" customFormat="1" ht="31.5"/>
    <row r="40" s="23" customFormat="1" ht="31.5"/>
    <row r="41" s="23" customFormat="1" ht="31.5"/>
    <row r="42" s="23" customFormat="1" ht="31.5"/>
    <row r="43" s="23" customFormat="1" ht="31.5"/>
    <row r="44" s="23" customFormat="1" ht="31.5"/>
    <row r="45" s="23" customFormat="1" ht="31.5"/>
    <row r="46" s="23" customFormat="1" ht="31.5"/>
    <row r="47" s="23" customFormat="1" ht="31.5"/>
    <row r="48" s="23" customFormat="1" ht="31.5"/>
    <row r="49" s="23" customFormat="1" ht="31.5"/>
    <row r="50" s="23" customFormat="1" ht="31.5"/>
    <row r="51" s="23" customFormat="1" ht="31.5"/>
    <row r="52" s="23" customFormat="1" ht="31.5"/>
    <row r="53" s="23" customFormat="1" ht="31.5"/>
    <row r="54" s="23" customFormat="1" ht="31.5"/>
    <row r="55" s="23" customFormat="1" ht="31.5"/>
    <row r="56" s="23" customFormat="1" ht="31.5"/>
    <row r="57" s="23" customFormat="1" ht="31.5"/>
    <row r="58" s="23" customFormat="1" ht="31.5"/>
  </sheetData>
  <mergeCells count="27">
    <mergeCell ref="A18:A19"/>
    <mergeCell ref="J17:J19"/>
    <mergeCell ref="B20:E20"/>
    <mergeCell ref="F20:I20"/>
    <mergeCell ref="B18:C18"/>
    <mergeCell ref="D18:E18"/>
    <mergeCell ref="F18:G18"/>
    <mergeCell ref="H18:I18"/>
    <mergeCell ref="B19:E19"/>
    <mergeCell ref="F19:I19"/>
    <mergeCell ref="A14:A16"/>
    <mergeCell ref="B14:E14"/>
    <mergeCell ref="F14:I14"/>
    <mergeCell ref="J14:J16"/>
    <mergeCell ref="B15:C15"/>
    <mergeCell ref="D15:E15"/>
    <mergeCell ref="F15:G15"/>
    <mergeCell ref="H15:I15"/>
    <mergeCell ref="A3:I3"/>
    <mergeCell ref="A6:A8"/>
    <mergeCell ref="B6:G6"/>
    <mergeCell ref="H6:H8"/>
    <mergeCell ref="I6:I8"/>
    <mergeCell ref="B7:C7"/>
    <mergeCell ref="D7:D8"/>
    <mergeCell ref="E7:F7"/>
    <mergeCell ref="G7:G8"/>
  </mergeCells>
  <printOptions horizontalCentered="1"/>
  <pageMargins left="0.55118110236220474" right="0.55118110236220474" top="0.78740157480314965" bottom="0.59055118110236227" header="0.51181102362204722" footer="0.51181102362204722"/>
  <pageSetup paperSize="9" scale="45"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2"/>
  <dimension ref="A1:E14"/>
  <sheetViews>
    <sheetView rightToLeft="1" topLeftCell="A5" workbookViewId="0">
      <selection activeCell="B14" sqref="B14"/>
    </sheetView>
  </sheetViews>
  <sheetFormatPr defaultColWidth="9.140625" defaultRowHeight="15"/>
  <cols>
    <col min="1" max="1" width="22.140625" style="1" customWidth="1"/>
    <col min="2" max="2" width="20.140625" style="1" customWidth="1"/>
    <col min="3" max="3" width="15" style="1" customWidth="1"/>
    <col min="4" max="16384" width="9.140625" style="1"/>
  </cols>
  <sheetData>
    <row r="1" spans="1:5" ht="84.75" customHeight="1" thickBot="1">
      <c r="A1" s="249" t="s">
        <v>181</v>
      </c>
      <c r="B1" s="249"/>
      <c r="C1" s="249"/>
    </row>
    <row r="2" spans="1:5" ht="47.25" customHeight="1" thickBot="1">
      <c r="A2" s="2" t="s">
        <v>0</v>
      </c>
      <c r="B2" s="2" t="s">
        <v>1</v>
      </c>
      <c r="C2" s="2" t="s">
        <v>13</v>
      </c>
      <c r="E2" s="110"/>
    </row>
    <row r="3" spans="1:5" ht="33.75" customHeight="1">
      <c r="A3" s="3" t="s">
        <v>2</v>
      </c>
      <c r="B3" s="40">
        <v>23748</v>
      </c>
      <c r="C3" s="173">
        <f>B3/$B$14</f>
        <v>0.43049815096802263</v>
      </c>
    </row>
    <row r="4" spans="1:5" ht="33.75" customHeight="1">
      <c r="A4" s="4" t="s">
        <v>3</v>
      </c>
      <c r="B4" s="41">
        <v>10744</v>
      </c>
      <c r="C4" s="173">
        <f t="shared" ref="C4:C14" si="0">B4/$B$14</f>
        <v>0.1947647016169966</v>
      </c>
    </row>
    <row r="5" spans="1:5" ht="33.75" customHeight="1">
      <c r="A5" s="4" t="s">
        <v>4</v>
      </c>
      <c r="B5" s="41">
        <v>6179</v>
      </c>
      <c r="C5" s="173">
        <f t="shared" si="0"/>
        <v>0.11201145674715395</v>
      </c>
    </row>
    <row r="6" spans="1:5" ht="33.75" customHeight="1">
      <c r="A6" s="4" t="s">
        <v>5</v>
      </c>
      <c r="B6" s="41">
        <v>4078</v>
      </c>
      <c r="C6" s="173">
        <f t="shared" si="0"/>
        <v>7.3925023566093831E-2</v>
      </c>
    </row>
    <row r="7" spans="1:5" ht="33.75" customHeight="1">
      <c r="A7" s="4" t="s">
        <v>6</v>
      </c>
      <c r="B7" s="41">
        <v>2546</v>
      </c>
      <c r="C7" s="173">
        <f t="shared" si="0"/>
        <v>4.6153288376477412E-2</v>
      </c>
      <c r="D7" s="53"/>
    </row>
    <row r="8" spans="1:5" ht="33.75" customHeight="1">
      <c r="A8" s="4" t="s">
        <v>8</v>
      </c>
      <c r="B8" s="41">
        <v>2044</v>
      </c>
      <c r="C8" s="173">
        <f t="shared" si="0"/>
        <v>3.7053150605467336E-2</v>
      </c>
    </row>
    <row r="9" spans="1:5" ht="33.75" customHeight="1">
      <c r="A9" s="4" t="s">
        <v>7</v>
      </c>
      <c r="B9" s="41">
        <v>1766</v>
      </c>
      <c r="C9" s="173">
        <f t="shared" si="0"/>
        <v>3.2013632078892032E-2</v>
      </c>
    </row>
    <row r="10" spans="1:5" ht="33.75" customHeight="1">
      <c r="A10" s="4" t="s">
        <v>9</v>
      </c>
      <c r="B10" s="41">
        <v>1603</v>
      </c>
      <c r="C10" s="173">
        <f t="shared" si="0"/>
        <v>2.9058806467986368E-2</v>
      </c>
    </row>
    <row r="11" spans="1:5" ht="33.75" customHeight="1">
      <c r="A11" s="4" t="s">
        <v>10</v>
      </c>
      <c r="B11" s="41">
        <v>1489</v>
      </c>
      <c r="C11" s="173">
        <f t="shared" si="0"/>
        <v>2.6992241316800811E-2</v>
      </c>
    </row>
    <row r="12" spans="1:5" ht="33.75" customHeight="1">
      <c r="A12" s="4" t="s">
        <v>11</v>
      </c>
      <c r="B12" s="41">
        <v>550</v>
      </c>
      <c r="C12" s="173">
        <f t="shared" si="0"/>
        <v>9.9702704662461023E-3</v>
      </c>
    </row>
    <row r="13" spans="1:5" ht="33.75" customHeight="1" thickBot="1">
      <c r="A13" s="5" t="s">
        <v>12</v>
      </c>
      <c r="B13" s="42">
        <v>417</v>
      </c>
      <c r="C13" s="174">
        <f t="shared" si="0"/>
        <v>7.5592777898629542E-3</v>
      </c>
    </row>
    <row r="14" spans="1:5" ht="49.5" customHeight="1" thickBot="1">
      <c r="A14" s="6" t="s">
        <v>1</v>
      </c>
      <c r="B14" s="111">
        <f>SUM(B3:B13)</f>
        <v>55164</v>
      </c>
      <c r="C14" s="112">
        <f t="shared" si="0"/>
        <v>1</v>
      </c>
    </row>
  </sheetData>
  <mergeCells count="1">
    <mergeCell ref="A1:C1"/>
  </mergeCells>
  <pageMargins left="0.70866141732283472" right="0.70866141732283472" top="0.74803149606299213" bottom="0.74803149606299213" header="0.31496062992125984" footer="0.31496062992125984"/>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3"/>
  <dimension ref="A3:D14"/>
  <sheetViews>
    <sheetView showZeros="0" rightToLeft="1" topLeftCell="A7" workbookViewId="0">
      <selection activeCell="L9" sqref="L9"/>
    </sheetView>
  </sheetViews>
  <sheetFormatPr defaultColWidth="9.140625" defaultRowHeight="20.25"/>
  <cols>
    <col min="1" max="1" width="6.7109375" style="10" customWidth="1"/>
    <col min="2" max="2" width="50" style="10" customWidth="1"/>
    <col min="3" max="3" width="19.140625" style="11" customWidth="1"/>
    <col min="4" max="4" width="13.140625" style="7" customWidth="1"/>
    <col min="5" max="16384" width="9.140625" style="7"/>
  </cols>
  <sheetData>
    <row r="3" spans="1:4" ht="20.25" customHeight="1">
      <c r="A3" s="250" t="s">
        <v>182</v>
      </c>
      <c r="B3" s="251"/>
      <c r="C3" s="251"/>
      <c r="D3" s="251"/>
    </row>
    <row r="4" spans="1:4" ht="38.25" customHeight="1">
      <c r="A4" s="251"/>
      <c r="B4" s="251"/>
      <c r="C4" s="251"/>
      <c r="D4" s="251"/>
    </row>
    <row r="5" spans="1:4" ht="21" thickBot="1">
      <c r="A5" s="8"/>
      <c r="B5" s="8"/>
      <c r="C5" s="9"/>
    </row>
    <row r="6" spans="1:4" ht="45" customHeight="1">
      <c r="A6" s="256" t="s">
        <v>14</v>
      </c>
      <c r="B6" s="256" t="s">
        <v>15</v>
      </c>
      <c r="C6" s="254" t="s">
        <v>1</v>
      </c>
      <c r="D6" s="254" t="s">
        <v>13</v>
      </c>
    </row>
    <row r="7" spans="1:4" ht="45" customHeight="1" thickBot="1">
      <c r="A7" s="257"/>
      <c r="B7" s="257"/>
      <c r="C7" s="255"/>
      <c r="D7" s="255"/>
    </row>
    <row r="8" spans="1:4" ht="45" customHeight="1">
      <c r="A8" s="117">
        <v>1</v>
      </c>
      <c r="B8" s="118" t="s">
        <v>170</v>
      </c>
      <c r="C8" s="119">
        <v>38270</v>
      </c>
      <c r="D8" s="120">
        <f t="shared" ref="D8:D14" si="0">C8/$C$14</f>
        <v>0.69374954680588785</v>
      </c>
    </row>
    <row r="9" spans="1:4" ht="45" customHeight="1">
      <c r="A9" s="121">
        <v>2</v>
      </c>
      <c r="B9" s="115" t="s">
        <v>45</v>
      </c>
      <c r="C9" s="116">
        <v>9198</v>
      </c>
      <c r="D9" s="122">
        <f t="shared" si="0"/>
        <v>0.166739177724603</v>
      </c>
    </row>
    <row r="10" spans="1:4" ht="45" customHeight="1">
      <c r="A10" s="121">
        <v>3</v>
      </c>
      <c r="B10" s="115" t="s">
        <v>43</v>
      </c>
      <c r="C10" s="116">
        <v>3996</v>
      </c>
      <c r="D10" s="122">
        <f t="shared" si="0"/>
        <v>7.2438546878398957E-2</v>
      </c>
    </row>
    <row r="11" spans="1:4" ht="45" customHeight="1">
      <c r="A11" s="121">
        <v>4</v>
      </c>
      <c r="B11" s="115" t="s">
        <v>16</v>
      </c>
      <c r="C11" s="116">
        <v>2719</v>
      </c>
      <c r="D11" s="122">
        <f t="shared" si="0"/>
        <v>4.9289391632223914E-2</v>
      </c>
    </row>
    <row r="12" spans="1:4" ht="45" customHeight="1">
      <c r="A12" s="121">
        <v>5</v>
      </c>
      <c r="B12" s="115" t="s">
        <v>49</v>
      </c>
      <c r="C12" s="116">
        <v>240</v>
      </c>
      <c r="D12" s="122">
        <f t="shared" si="0"/>
        <v>4.3506634761801173E-3</v>
      </c>
    </row>
    <row r="13" spans="1:4" ht="45" customHeight="1" thickBot="1">
      <c r="A13" s="123"/>
      <c r="B13" s="124" t="s">
        <v>50</v>
      </c>
      <c r="C13" s="125">
        <v>741</v>
      </c>
      <c r="D13" s="126">
        <f t="shared" si="0"/>
        <v>1.3432673482706112E-2</v>
      </c>
    </row>
    <row r="14" spans="1:4" ht="57.75" customHeight="1" thickBot="1">
      <c r="A14" s="252" t="s">
        <v>1</v>
      </c>
      <c r="B14" s="253"/>
      <c r="C14" s="113">
        <f>SUM(C8:C13)</f>
        <v>55164</v>
      </c>
      <c r="D14" s="114">
        <f t="shared" si="0"/>
        <v>1</v>
      </c>
    </row>
  </sheetData>
  <sortState ref="B8:C12">
    <sortCondition descending="1" ref="C8:C12"/>
  </sortState>
  <mergeCells count="6">
    <mergeCell ref="A3:D4"/>
    <mergeCell ref="A14:B14"/>
    <mergeCell ref="D6:D7"/>
    <mergeCell ref="A6:A7"/>
    <mergeCell ref="B6:B7"/>
    <mergeCell ref="C6:C7"/>
  </mergeCells>
  <printOptions horizontalCentered="1"/>
  <pageMargins left="0.35433070866141736" right="0.35433070866141736" top="0.98425196850393704" bottom="0.98425196850393704" header="0.51181102362204722" footer="0.51181102362204722"/>
  <pageSetup paperSize="9" scale="7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_4"/>
  <dimension ref="A1:D14"/>
  <sheetViews>
    <sheetView showZeros="0" rightToLeft="1" topLeftCell="A3" workbookViewId="0">
      <selection activeCell="J13" sqref="J13"/>
    </sheetView>
  </sheetViews>
  <sheetFormatPr defaultColWidth="9.140625" defaultRowHeight="12.75"/>
  <cols>
    <col min="1" max="1" width="6.7109375" style="12" customWidth="1"/>
    <col min="2" max="2" width="45.140625" style="19" customWidth="1"/>
    <col min="3" max="3" width="17.7109375" style="12" customWidth="1"/>
    <col min="4" max="4" width="12" style="12" customWidth="1"/>
    <col min="5" max="16384" width="9.140625" style="12"/>
  </cols>
  <sheetData>
    <row r="1" spans="1:4" ht="54.75" customHeight="1" thickBot="1">
      <c r="A1" s="262" t="s">
        <v>183</v>
      </c>
      <c r="B1" s="262"/>
      <c r="C1" s="262"/>
      <c r="D1" s="262"/>
    </row>
    <row r="2" spans="1:4" s="16" customFormat="1" ht="54.75" customHeight="1" thickBot="1">
      <c r="A2" s="13" t="s">
        <v>14</v>
      </c>
      <c r="B2" s="14" t="s">
        <v>17</v>
      </c>
      <c r="C2" s="15" t="s">
        <v>1</v>
      </c>
      <c r="D2" s="15" t="s">
        <v>13</v>
      </c>
    </row>
    <row r="3" spans="1:4" ht="30.95" customHeight="1">
      <c r="A3" s="17" t="s">
        <v>18</v>
      </c>
      <c r="B3" s="129" t="s">
        <v>64</v>
      </c>
      <c r="C3" s="130">
        <v>22309</v>
      </c>
      <c r="D3" s="131">
        <f>C3/$C$14</f>
        <v>0.25669673677912275</v>
      </c>
    </row>
    <row r="4" spans="1:4" ht="30.95" customHeight="1">
      <c r="A4" s="18" t="s">
        <v>20</v>
      </c>
      <c r="B4" s="132" t="s">
        <v>19</v>
      </c>
      <c r="C4" s="133">
        <v>10482</v>
      </c>
      <c r="D4" s="134">
        <f t="shared" ref="D4:D14" si="0">C4/$C$14</f>
        <v>0.12061030054770562</v>
      </c>
    </row>
    <row r="5" spans="1:4" ht="30.95" customHeight="1">
      <c r="A5" s="18" t="s">
        <v>21</v>
      </c>
      <c r="B5" s="132" t="s">
        <v>65</v>
      </c>
      <c r="C5" s="133">
        <v>9493</v>
      </c>
      <c r="D5" s="134">
        <f t="shared" si="0"/>
        <v>0.10923045059143002</v>
      </c>
    </row>
    <row r="6" spans="1:4" ht="30.95" customHeight="1">
      <c r="A6" s="18" t="s">
        <v>22</v>
      </c>
      <c r="B6" s="132" t="s">
        <v>171</v>
      </c>
      <c r="C6" s="133">
        <v>6765</v>
      </c>
      <c r="D6" s="134">
        <f t="shared" si="0"/>
        <v>7.7840935241864959E-2</v>
      </c>
    </row>
    <row r="7" spans="1:4" ht="30.95" customHeight="1">
      <c r="A7" s="18" t="s">
        <v>23</v>
      </c>
      <c r="B7" s="132" t="s">
        <v>172</v>
      </c>
      <c r="C7" s="133">
        <v>4166</v>
      </c>
      <c r="D7" s="134">
        <f t="shared" si="0"/>
        <v>4.7935748147466289E-2</v>
      </c>
    </row>
    <row r="8" spans="1:4" ht="30.95" customHeight="1">
      <c r="A8" s="18" t="s">
        <v>24</v>
      </c>
      <c r="B8" s="132" t="s">
        <v>67</v>
      </c>
      <c r="C8" s="133">
        <v>4131</v>
      </c>
      <c r="D8" s="134">
        <f t="shared" si="0"/>
        <v>4.7533023427072309E-2</v>
      </c>
    </row>
    <row r="9" spans="1:4" ht="30.95" customHeight="1">
      <c r="A9" s="18" t="s">
        <v>25</v>
      </c>
      <c r="B9" s="132" t="s">
        <v>44</v>
      </c>
      <c r="C9" s="133">
        <v>4048</v>
      </c>
      <c r="D9" s="134">
        <f t="shared" si="0"/>
        <v>4.6577990518709443E-2</v>
      </c>
    </row>
    <row r="10" spans="1:4" ht="30.95" customHeight="1">
      <c r="A10" s="18" t="s">
        <v>26</v>
      </c>
      <c r="B10" s="132" t="s">
        <v>68</v>
      </c>
      <c r="C10" s="133">
        <v>3834</v>
      </c>
      <c r="D10" s="134">
        <f t="shared" si="0"/>
        <v>4.411561651401482E-2</v>
      </c>
    </row>
    <row r="11" spans="1:4" ht="30.95" customHeight="1">
      <c r="A11" s="18" t="s">
        <v>27</v>
      </c>
      <c r="B11" s="132" t="s">
        <v>173</v>
      </c>
      <c r="C11" s="133">
        <v>3723</v>
      </c>
      <c r="D11" s="134">
        <f t="shared" si="0"/>
        <v>4.283840382933677E-2</v>
      </c>
    </row>
    <row r="12" spans="1:4" ht="30.95" customHeight="1">
      <c r="A12" s="18" t="s">
        <v>28</v>
      </c>
      <c r="B12" s="132" t="s">
        <v>66</v>
      </c>
      <c r="C12" s="133">
        <v>3689</v>
      </c>
      <c r="D12" s="134">
        <f t="shared" si="0"/>
        <v>4.2447185529525477E-2</v>
      </c>
    </row>
    <row r="13" spans="1:4" ht="30.95" customHeight="1" thickBot="1">
      <c r="A13" s="258" t="s">
        <v>29</v>
      </c>
      <c r="B13" s="259"/>
      <c r="C13" s="135">
        <v>14268</v>
      </c>
      <c r="D13" s="136">
        <f t="shared" si="0"/>
        <v>0.16417360887375154</v>
      </c>
    </row>
    <row r="14" spans="1:4" ht="24" thickBot="1">
      <c r="A14" s="260" t="s">
        <v>1</v>
      </c>
      <c r="B14" s="261"/>
      <c r="C14" s="127">
        <f>SUM(C3:C13)</f>
        <v>86908</v>
      </c>
      <c r="D14" s="128">
        <f t="shared" si="0"/>
        <v>1</v>
      </c>
    </row>
  </sheetData>
  <sortState ref="B3:C12">
    <sortCondition descending="1" ref="C3:C12"/>
  </sortState>
  <mergeCells count="3">
    <mergeCell ref="A13:B13"/>
    <mergeCell ref="A14:B14"/>
    <mergeCell ref="A1:D1"/>
  </mergeCells>
  <printOptions horizontalCentered="1"/>
  <pageMargins left="0" right="0" top="0" bottom="0"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12</vt:i4>
      </vt:variant>
      <vt:variant>
        <vt:lpstr>نطاقات تمت تسميتها</vt:lpstr>
      </vt:variant>
      <vt:variant>
        <vt:i4>3</vt:i4>
      </vt:variant>
    </vt:vector>
  </HeadingPairs>
  <TitlesOfParts>
    <vt:vector size="15" baseType="lpstr">
      <vt:lpstr>البيانات الوصفية </vt:lpstr>
      <vt:lpstr>المتغيرات </vt:lpstr>
      <vt:lpstr>التصنيف القانوني</vt:lpstr>
      <vt:lpstr>مقارنة بالتصنيف عام</vt:lpstr>
      <vt:lpstr>حسب التصرف</vt:lpstr>
      <vt:lpstr>المتهمين</vt:lpstr>
      <vt:lpstr>عدد القضايا بالمحافظات</vt:lpstr>
      <vt:lpstr>جهة البلاغ</vt:lpstr>
      <vt:lpstr>الجرائم العشر</vt:lpstr>
      <vt:lpstr>التطور التقني</vt:lpstr>
      <vt:lpstr>مقارنة بالتصنيف تفصيل</vt:lpstr>
      <vt:lpstr>التنفيذ</vt:lpstr>
      <vt:lpstr>'الجرائم العشر'!Print_Titles</vt:lpstr>
      <vt:lpstr>'جهة البلاغ'!Print_Titles</vt:lpstr>
      <vt:lpstr>'حسب التصرف'!Print_Titles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Talib Al Wahshi</dc:creator>
  <cp:lastModifiedBy>راشد بن علي بن سليم السيابي</cp:lastModifiedBy>
  <cp:lastPrinted>2026-02-03T05:59:35Z</cp:lastPrinted>
  <dcterms:created xsi:type="dcterms:W3CDTF">2020-12-17T04:22:13Z</dcterms:created>
  <dcterms:modified xsi:type="dcterms:W3CDTF">2026-02-03T05:59:51Z</dcterms:modified>
</cp:coreProperties>
</file>