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SALI\Desktop\إحصائيات البيانات المفتوحة\"/>
    </mc:Choice>
  </mc:AlternateContent>
  <bookViews>
    <workbookView xWindow="0" yWindow="0" windowWidth="28800" windowHeight="11430" tabRatio="915"/>
  </bookViews>
  <sheets>
    <sheet name="التصنيف القانوني" sheetId="28" r:id="rId1"/>
    <sheet name="مقارنة بالتصنيف عام" sheetId="4" r:id="rId2"/>
    <sheet name="حسب التصرف" sheetId="27" r:id="rId3"/>
    <sheet name="المتهمين" sheetId="12" r:id="rId4"/>
    <sheet name="عدد القضايا بالمحافظات" sheetId="1" r:id="rId5"/>
    <sheet name="جهة البلاغ" sheetId="2" r:id="rId6"/>
    <sheet name="الجرائم العشر" sheetId="3" r:id="rId7"/>
    <sheet name="التطور التقني" sheetId="23" r:id="rId8"/>
    <sheet name="مقارنة بالتصنيف تفصيل" sheetId="29" r:id="rId9"/>
    <sheet name="التنفيذ" sheetId="26" r:id="rId10"/>
  </sheets>
  <externalReferences>
    <externalReference r:id="rId11"/>
  </externalReferences>
  <definedNames>
    <definedName name="_xlnm.Print_Titles" localSheetId="6">'الجرائم العشر'!$2:$2</definedName>
    <definedName name="_xlnm.Print_Titles" localSheetId="5">'جهة البلاغ'!$6:$7</definedName>
    <definedName name="_xlnm.Print_Titles" localSheetId="2">'حسب التصرف'!$8:$8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2" l="1"/>
  <c r="F18" i="12"/>
  <c r="F19" i="12" s="1"/>
  <c r="D18" i="12"/>
  <c r="B18" i="12"/>
  <c r="B19" i="12" s="1"/>
  <c r="J17" i="12" l="1"/>
  <c r="F20" i="12" s="1"/>
  <c r="C10" i="29"/>
  <c r="C9" i="29"/>
  <c r="F7" i="29"/>
  <c r="E7" i="29"/>
  <c r="D7" i="29"/>
  <c r="C7" i="29"/>
  <c r="B7" i="29"/>
  <c r="G6" i="29"/>
  <c r="I9" i="27"/>
  <c r="E5" i="4"/>
  <c r="E4" i="28"/>
  <c r="C5" i="28" s="1"/>
  <c r="H9" i="27"/>
  <c r="G10" i="27" s="1"/>
  <c r="B20" i="12" l="1"/>
  <c r="G7" i="29"/>
  <c r="D5" i="28"/>
  <c r="E5" i="28"/>
  <c r="B5" i="28"/>
  <c r="D10" i="27"/>
  <c r="E10" i="27"/>
  <c r="F10" i="27"/>
  <c r="C7" i="26" l="1"/>
  <c r="C8" i="26" s="1"/>
  <c r="B7" i="26"/>
  <c r="B8" i="26" s="1"/>
  <c r="D6" i="26"/>
  <c r="D5" i="26"/>
  <c r="E5" i="26" s="1"/>
  <c r="D7" i="26" l="1"/>
  <c r="D8" i="26" s="1"/>
  <c r="E6" i="26"/>
  <c r="E11" i="23" l="1"/>
  <c r="E12" i="23"/>
  <c r="E10" i="23"/>
  <c r="E5" i="23"/>
  <c r="E4" i="23"/>
  <c r="B14" i="1" l="1"/>
  <c r="C7" i="1" s="1"/>
  <c r="C14" i="1" l="1"/>
  <c r="C6" i="1"/>
  <c r="C13" i="1"/>
  <c r="C9" i="1"/>
  <c r="C5" i="1"/>
  <c r="C12" i="1"/>
  <c r="C8" i="1"/>
  <c r="C4" i="1"/>
  <c r="C10" i="1"/>
  <c r="C3" i="1"/>
  <c r="C11" i="1"/>
  <c r="E6" i="4" l="1"/>
  <c r="C6" i="23" l="1"/>
  <c r="E6" i="23" s="1"/>
  <c r="C7" i="4" l="1"/>
  <c r="D7" i="4"/>
  <c r="B7" i="4"/>
  <c r="C11" i="12" l="1"/>
  <c r="E11" i="12"/>
  <c r="F11" i="12"/>
  <c r="I11" i="12"/>
  <c r="B11" i="12"/>
  <c r="I12" i="12" l="1"/>
  <c r="F12" i="12"/>
  <c r="E12" i="12"/>
  <c r="B12" i="12"/>
  <c r="C12" i="12"/>
  <c r="C14" i="2"/>
  <c r="B6" i="23" l="1"/>
  <c r="C14" i="3"/>
  <c r="D5" i="3" s="1"/>
  <c r="D12" i="3" l="1"/>
  <c r="D4" i="3"/>
  <c r="D7" i="3"/>
  <c r="D14" i="3"/>
  <c r="D10" i="3"/>
  <c r="D6" i="3"/>
  <c r="D8" i="3"/>
  <c r="D3" i="3"/>
  <c r="D11" i="3"/>
  <c r="D13" i="3"/>
  <c r="D9" i="3"/>
  <c r="E7" i="4" l="1"/>
  <c r="D10" i="12" l="1"/>
  <c r="D11" i="12" l="1"/>
  <c r="D12" i="12" s="1"/>
  <c r="G10" i="12"/>
  <c r="H10" i="12" l="1"/>
  <c r="G11" i="12"/>
  <c r="G12" i="12" s="1"/>
  <c r="H11" i="12" l="1"/>
  <c r="H12" i="12" s="1"/>
  <c r="D11" i="2"/>
  <c r="D9" i="2" l="1"/>
  <c r="D13" i="2"/>
  <c r="D10" i="2"/>
  <c r="D12" i="2"/>
  <c r="D14" i="2"/>
  <c r="D8" i="2"/>
</calcChain>
</file>

<file path=xl/sharedStrings.xml><?xml version="1.0" encoding="utf-8"?>
<sst xmlns="http://schemas.openxmlformats.org/spreadsheetml/2006/main" count="148" uniqueCount="112">
  <si>
    <t>اسم المحافظة</t>
  </si>
  <si>
    <t>المجموع</t>
  </si>
  <si>
    <t>محافظة مسقط</t>
  </si>
  <si>
    <t>محافظة شمال الباطنة</t>
  </si>
  <si>
    <t>محافظة ظفـار</t>
  </si>
  <si>
    <t>محافظة جنوب الباطنة</t>
  </si>
  <si>
    <t>محافظة الداخلية</t>
  </si>
  <si>
    <t>محافظة شمال الشرقية</t>
  </si>
  <si>
    <t>محافظة جنوب الشرقية</t>
  </si>
  <si>
    <t>محافظة الظاهـرة</t>
  </si>
  <si>
    <t>محافظة البريمي</t>
  </si>
  <si>
    <t>محافظة الوسطى</t>
  </si>
  <si>
    <t>محافظة مسندم</t>
  </si>
  <si>
    <t>النسبة (%)</t>
  </si>
  <si>
    <t>ت</t>
  </si>
  <si>
    <t>جهة تسجيل البلاغ</t>
  </si>
  <si>
    <t>شرطة عمان السلطانية</t>
  </si>
  <si>
    <t>هيئة حماية المستهلك</t>
  </si>
  <si>
    <t>نوع الجريمة</t>
  </si>
  <si>
    <t>1</t>
  </si>
  <si>
    <t>جرائم الشيكات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</si>
  <si>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</si>
  <si>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</si>
  <si>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</si>
  <si>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</si>
  <si>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</si>
  <si>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</si>
  <si>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</si>
  <si>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</si>
  <si>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</si>
  <si>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الجرائم الأخرى</t>
  </si>
  <si>
    <t>نسبة التغير</t>
  </si>
  <si>
    <t xml:space="preserve">الشكاوى الإدارية
</t>
  </si>
  <si>
    <t xml:space="preserve">المخالفات
</t>
  </si>
  <si>
    <t xml:space="preserve">الجنح
</t>
  </si>
  <si>
    <t xml:space="preserve">الجنايات
</t>
  </si>
  <si>
    <t xml:space="preserve">العوارض
</t>
  </si>
  <si>
    <t xml:space="preserve">مجموع القضايا
</t>
  </si>
  <si>
    <t>النسبة</t>
  </si>
  <si>
    <t>القضايا الواردة الكترونيا</t>
  </si>
  <si>
    <t>نسبة الوارد الكترونيا</t>
  </si>
  <si>
    <t>الأوامر القضائية</t>
  </si>
  <si>
    <t>محاضر التحقيق</t>
  </si>
  <si>
    <t>طلبات خدمة المراجعين</t>
  </si>
  <si>
    <t>بوابة الخدمات الإلكترونية</t>
  </si>
  <si>
    <t>الجرائـم الماسـة بحريـة الإنسـان وكرامتـه</t>
  </si>
  <si>
    <t>جرائم السرقـة وابتـزاز الأمـوال</t>
  </si>
  <si>
    <t>وزارة العمل</t>
  </si>
  <si>
    <t>إجمالي الوارد</t>
  </si>
  <si>
    <t>نسبة جنايات مسقط من إجمالي الجنايات</t>
  </si>
  <si>
    <t>نسبة جنح مسقط من إجمالي الجنح</t>
  </si>
  <si>
    <t>وزارة الثروة الزراعية و السمكية و موارد المياه</t>
  </si>
  <si>
    <t>جهات أخرى</t>
  </si>
  <si>
    <t xml:space="preserve">المتهمون        </t>
  </si>
  <si>
    <t xml:space="preserve">البالغون    </t>
  </si>
  <si>
    <t xml:space="preserve">ذكور
  </t>
  </si>
  <si>
    <t xml:space="preserve">إناث
 </t>
  </si>
  <si>
    <t xml:space="preserve">ذكور
 </t>
  </si>
  <si>
    <t xml:space="preserve">إناث
  </t>
  </si>
  <si>
    <t xml:space="preserve">مجموع البالغين
 </t>
  </si>
  <si>
    <t xml:space="preserve">مجموع الأحداث
 </t>
  </si>
  <si>
    <t xml:space="preserve">المجموع الكلي للمتهمين
 </t>
  </si>
  <si>
    <r>
      <t>مجموع القضايا</t>
    </r>
    <r>
      <rPr>
        <b/>
        <sz val="20"/>
        <rFont val="الشهيد محمد الدره"/>
        <charset val="178"/>
      </rPr>
      <t xml:space="preserve">
 </t>
    </r>
  </si>
  <si>
    <t xml:space="preserve">العام
 </t>
  </si>
  <si>
    <t xml:space="preserve">الأحداث     </t>
  </si>
  <si>
    <t>مقارنة أعداد المتهمين و القضايا بين عامي2022م -2023م</t>
  </si>
  <si>
    <t>الفارق</t>
  </si>
  <si>
    <t>جرائم قانون العمل</t>
  </si>
  <si>
    <t>جرائم قانون إقامة الأجانب</t>
  </si>
  <si>
    <t>جرائم قانون حماية المستهلك</t>
  </si>
  <si>
    <t>جرائم الاحتيال</t>
  </si>
  <si>
    <t>جرائم قانون مكافحة المخدرات والمؤثرات العقلية</t>
  </si>
  <si>
    <t>جرائم تقنية المعلومات و المعاملات الإلكترونية</t>
  </si>
  <si>
    <t>جرائم قانون المرور</t>
  </si>
  <si>
    <t xml:space="preserve">الأحكام  </t>
  </si>
  <si>
    <t>المنفذة</t>
  </si>
  <si>
    <t>غير المنفذة</t>
  </si>
  <si>
    <t>العام</t>
  </si>
  <si>
    <t>2022م</t>
  </si>
  <si>
    <t>2023م</t>
  </si>
  <si>
    <t>نسبة المنفذة</t>
  </si>
  <si>
    <t>قيد الدراسة والتصرف</t>
  </si>
  <si>
    <t>القضايا المحفوظة</t>
  </si>
  <si>
    <t>امر جزائي</t>
  </si>
  <si>
    <t>القضايا المحالة الى المحكمة</t>
  </si>
  <si>
    <t>العدد</t>
  </si>
  <si>
    <t>جناية</t>
  </si>
  <si>
    <t>جنحة</t>
  </si>
  <si>
    <t>أخرى</t>
  </si>
  <si>
    <t>الجنح</t>
  </si>
  <si>
    <t>الجنايات</t>
  </si>
  <si>
    <t xml:space="preserve">  مقارنة عامة بين القضايا الواردة لعامي 2022م و 2023م </t>
  </si>
  <si>
    <t>التصنيف القانوني</t>
  </si>
  <si>
    <t>إحصائية القضايا الواردة إلى الادعاء العام لعام 2023م
( حسب التصنيف القانوني)</t>
  </si>
  <si>
    <t>نسبة الإنجاز</t>
  </si>
  <si>
    <t>إحصائية القضايا الواردة إلى الادعاء العام لعام 2023م( حسب نوع التصرف)</t>
  </si>
  <si>
    <t>عدد القضايا الواردة لعام 2023م 
حسب المحافظات</t>
  </si>
  <si>
    <t>إحصائية القضايا الواردة إلى الادعاء العام لعام 2023م
(حسب جهة تسجيل البلاغ)</t>
  </si>
  <si>
    <t>إحصائية الجرائم العشر الأكثر حدوثا و نسبتها من مجموع الجرائم لعام 2023م</t>
  </si>
  <si>
    <t>التطور التقني لعام 2023م مقارنة بعام 2022م</t>
  </si>
  <si>
    <t>مقارنة القضايا الواردة لعامي 2022م و 2023م 
حسب التصنيف القانوني</t>
  </si>
  <si>
    <t>نوع التصرف</t>
  </si>
  <si>
    <t>العمانيون</t>
  </si>
  <si>
    <t>الأجانب</t>
  </si>
  <si>
    <t>المجموع العام للمتهمين</t>
  </si>
  <si>
    <t>ذكر</t>
  </si>
  <si>
    <t>انثى</t>
  </si>
  <si>
    <t>البالغون</t>
  </si>
  <si>
    <t>الأحداث</t>
  </si>
  <si>
    <t>النسبة حسب الجنسية</t>
  </si>
  <si>
    <t>عام 2023م</t>
  </si>
  <si>
    <t xml:space="preserve">مقارنة الاحكام المنفذة و غير المنفذة بين عامي 2022م و 2023م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</si>
</sst>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4"/>
      <color theme="1"/>
      <name val="Sakkal Majalla"/>
    </font>
    <font>
      <b/>
      <sz val="14"/>
      <color theme="1"/>
      <name val="Sakkal Majalla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b/>
      <sz val="12"/>
      <color indexed="8"/>
      <name val="Sakkal Majalla"/>
    </font>
    <font>
      <b/>
      <sz val="14"/>
      <color indexed="8"/>
      <name val="Sakkal Majalla"/>
    </font>
    <font>
      <b/>
      <sz val="16"/>
      <color indexed="8"/>
      <name val="Sakkal Majalla"/>
    </font>
    <font>
      <sz val="18"/>
      <name val="Traditional Arabic"/>
      <family val="1"/>
    </font>
    <font>
      <b/>
      <sz val="24"/>
      <name val="PT Bold Heading"/>
      <charset val="178"/>
    </font>
    <font>
      <b/>
      <sz val="26"/>
      <name val="PT Bold Heading"/>
      <charset val="178"/>
    </font>
    <font>
      <b/>
      <sz val="20"/>
      <name val="PT Bold Broken"/>
      <charset val="178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Traditional Arabic"/>
      <family val="1"/>
    </font>
    <font>
      <sz val="18"/>
      <name val="Arial"/>
      <family val="2"/>
    </font>
    <font>
      <b/>
      <sz val="18"/>
      <name val="Sultan normal"/>
      <charset val="178"/>
    </font>
    <font>
      <sz val="20"/>
      <name val="Times New Roman"/>
      <family val="1"/>
    </font>
    <font>
      <b/>
      <sz val="26"/>
      <name val="Sultan normal"/>
      <charset val="178"/>
    </font>
    <font>
      <b/>
      <sz val="10"/>
      <name val="Sultan normal"/>
      <charset val="178"/>
    </font>
    <font>
      <sz val="24"/>
      <name val="الشهيد محمد الدره"/>
      <charset val="178"/>
    </font>
    <font>
      <b/>
      <sz val="26"/>
      <name val="الشهيد محمد الدره"/>
      <charset val="178"/>
    </font>
    <font>
      <b/>
      <sz val="20"/>
      <name val="الشهيد محمد الدره"/>
      <charset val="178"/>
    </font>
    <font>
      <b/>
      <sz val="22"/>
      <name val="الشهيد محمد الدره"/>
      <charset val="178"/>
    </font>
    <font>
      <sz val="20"/>
      <name val="الشهيد محمد الدره"/>
      <charset val="178"/>
    </font>
    <font>
      <sz val="22"/>
      <name val="Arial (Arabic)"/>
      <charset val="178"/>
    </font>
    <font>
      <sz val="24"/>
      <name val="Times New Roman"/>
      <family val="1"/>
    </font>
    <font>
      <sz val="24"/>
      <name val="@Arial Unicode MS"/>
      <family val="2"/>
      <charset val="178"/>
    </font>
    <font>
      <b/>
      <i/>
      <sz val="18"/>
      <name val="Arial (Arabic)"/>
      <family val="2"/>
      <charset val="178"/>
    </font>
    <font>
      <sz val="14"/>
      <color indexed="8"/>
      <name val="Sakkal Majalla"/>
    </font>
    <font>
      <sz val="16"/>
      <color theme="1"/>
      <name val="Sakkal Majalla"/>
    </font>
    <font>
      <b/>
      <sz val="20"/>
      <name val="Traditional Arabic"/>
      <family val="1"/>
    </font>
    <font>
      <b/>
      <sz val="12"/>
      <name val="Sakkal Majalla"/>
    </font>
    <font>
      <b/>
      <sz val="48"/>
      <name val="Traditional Arabic"/>
      <family val="1"/>
    </font>
    <font>
      <b/>
      <sz val="36"/>
      <color rgb="FF000000"/>
      <name val="Sakkal Majalla"/>
    </font>
    <font>
      <b/>
      <sz val="11"/>
      <color theme="1"/>
      <name val="Calibri"/>
      <family val="2"/>
      <scheme val="minor"/>
    </font>
    <font>
      <b/>
      <sz val="14"/>
      <name val="Sakkal Majalla"/>
    </font>
    <font>
      <sz val="12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name val="Sakkal Majalla"/>
    </font>
    <font>
      <sz val="36"/>
      <name val="Sakkal Majalla"/>
    </font>
    <font>
      <sz val="36"/>
      <color rgb="FF000000"/>
      <name val="Sakkal Majalla"/>
    </font>
    <font>
      <b/>
      <sz val="16"/>
      <name val="Arial (Arabic)"/>
    </font>
    <font>
      <b/>
      <sz val="16"/>
      <name val="Arial (Arabic)"/>
      <charset val="178"/>
    </font>
    <font>
      <b/>
      <sz val="18"/>
      <name val="Arial (Arabic)"/>
      <charset val="178"/>
    </font>
    <font>
      <b/>
      <sz val="28"/>
      <name val="Sakkal Majalla"/>
    </font>
    <font>
      <b/>
      <sz val="16"/>
      <color rgb="FF000000"/>
      <name val="Sakkal Majalla"/>
    </font>
    <font>
      <b/>
      <sz val="20"/>
      <name val="Sakkal Majalla"/>
    </font>
    <font>
      <b/>
      <sz val="16"/>
      <color theme="1"/>
      <name val="Sakkal Majalla"/>
    </font>
    <font>
      <b/>
      <sz val="24"/>
      <color indexed="8"/>
      <name val="Sakkal Majalla"/>
    </font>
    <font>
      <sz val="24"/>
      <color theme="1"/>
      <name val="Calibri"/>
      <family val="2"/>
      <charset val="17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9" tint="0.59996337778862885"/>
      </left>
      <right style="thin">
        <color theme="9" tint="0.59996337778862885"/>
      </right>
      <top style="medium">
        <color theme="9" tint="0.59996337778862885"/>
      </top>
      <bottom/>
      <diagonal/>
    </border>
    <border>
      <left style="medium">
        <color theme="9" tint="0.59996337778862885"/>
      </left>
      <right/>
      <top style="medium">
        <color theme="9" tint="0.59996337778862885"/>
      </top>
      <bottom/>
      <diagonal/>
    </border>
    <border>
      <left/>
      <right style="medium">
        <color theme="9" tint="0.59996337778862885"/>
      </right>
      <top style="medium">
        <color theme="9" tint="0.59996337778862885"/>
      </top>
      <bottom/>
      <diagonal/>
    </border>
    <border>
      <left style="medium">
        <color theme="9" tint="0.59996337778862885"/>
      </left>
      <right style="thin">
        <color theme="9" tint="0.59996337778862885"/>
      </right>
      <top style="medium">
        <color theme="9" tint="0.59996337778862885"/>
      </top>
      <bottom style="thin">
        <color theme="9" tint="0.59996337778862885"/>
      </bottom>
      <diagonal/>
    </border>
    <border>
      <left style="medium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theme="9" tint="0.59996337778862885"/>
      </left>
      <right/>
      <top/>
      <bottom style="medium">
        <color theme="9" tint="0.59996337778862885"/>
      </bottom>
      <diagonal/>
    </border>
    <border>
      <left/>
      <right/>
      <top/>
      <bottom style="medium">
        <color theme="9" tint="0.59996337778862885"/>
      </bottom>
      <diagonal/>
    </border>
    <border>
      <left/>
      <right style="medium">
        <color theme="9" tint="0.59996337778862885"/>
      </right>
      <top/>
      <bottom style="medium">
        <color theme="9" tint="0.59996337778862885"/>
      </bottom>
      <diagonal/>
    </border>
    <border>
      <left style="thin">
        <color theme="6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indexed="53"/>
      </right>
      <top/>
      <bottom style="medium">
        <color theme="6" tint="-0.499984740745262"/>
      </bottom>
      <diagonal/>
    </border>
    <border>
      <left style="thin">
        <color indexed="53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 style="thin">
        <color indexed="53"/>
      </right>
      <top/>
      <bottom style="medium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/>
      <bottom style="medium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/>
      <top style="thin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thin">
        <color theme="6" tint="-0.499984740745262"/>
      </bottom>
      <diagonal/>
    </border>
    <border>
      <left style="thin">
        <color theme="9" tint="0.59996337778862885"/>
      </left>
      <right style="thin">
        <color theme="9" tint="0.59996337778862885"/>
      </right>
      <top style="medium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indexed="53"/>
      </right>
      <top style="medium">
        <color indexed="64"/>
      </top>
      <bottom style="medium">
        <color theme="6" tint="-0.499984740745262"/>
      </bottom>
      <diagonal/>
    </border>
    <border>
      <left style="thin">
        <color indexed="53"/>
      </left>
      <right style="thin">
        <color indexed="53"/>
      </right>
      <top style="medium">
        <color indexed="64"/>
      </top>
      <bottom style="medium">
        <color theme="6" tint="-0.499984740745262"/>
      </bottom>
      <diagonal/>
    </border>
    <border>
      <left style="thin">
        <color indexed="53"/>
      </left>
      <right style="medium">
        <color theme="6" tint="-0.499984740745262"/>
      </right>
      <top style="medium">
        <color indexed="64"/>
      </top>
      <bottom style="medium">
        <color theme="6" tint="-0.499984740745262"/>
      </bottom>
      <diagonal/>
    </border>
    <border>
      <left/>
      <right/>
      <top style="medium">
        <color indexed="64"/>
      </top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indexed="64"/>
      </right>
      <top style="medium">
        <color indexed="64"/>
      </top>
      <bottom style="thin">
        <color theme="6" tint="-0.499984740745262"/>
      </bottom>
      <diagonal/>
    </border>
    <border>
      <left style="medium">
        <color indexed="64"/>
      </left>
      <right/>
      <top style="thin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indexed="64"/>
      </left>
      <right/>
      <top style="thin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indexed="64"/>
      </right>
      <top style="thin">
        <color theme="6" tint="-0.499984740745262"/>
      </top>
      <bottom style="medium">
        <color theme="6" tint="-0.499984740745262"/>
      </bottom>
      <diagonal/>
    </border>
    <border>
      <left style="medium">
        <color indexed="64"/>
      </left>
      <right/>
      <top/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indexed="64"/>
      </right>
      <top/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indexed="64"/>
      </right>
      <top/>
      <bottom style="medium">
        <color theme="6" tint="-0.499984740745262"/>
      </bottom>
      <diagonal/>
    </border>
    <border>
      <left style="medium">
        <color indexed="64"/>
      </left>
      <right/>
      <top/>
      <bottom/>
      <diagonal/>
    </border>
    <border>
      <left style="thin">
        <color theme="6" tint="-0.499984740745262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6" tint="-0.499984740745262"/>
      </top>
      <bottom style="medium">
        <color indexed="64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medium">
        <color indexed="64"/>
      </bottom>
      <diagonal/>
    </border>
    <border>
      <left style="thin">
        <color theme="6" tint="-0.499984740745262"/>
      </left>
      <right style="medium">
        <color indexed="64"/>
      </right>
      <top style="thin">
        <color theme="6" tint="-0.499984740745262"/>
      </top>
      <bottom style="medium">
        <color indexed="64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theme="9" tint="0.39991454817346722"/>
      </left>
      <right style="thin">
        <color theme="9" tint="0.39994506668294322"/>
      </right>
      <top style="medium">
        <color theme="9" tint="0.399914548173467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medium">
        <color theme="9" tint="0.399914548173467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91454817346722"/>
      </right>
      <top style="medium">
        <color theme="9" tint="0.39991454817346722"/>
      </top>
      <bottom style="thin">
        <color theme="9" tint="0.39994506668294322"/>
      </bottom>
      <diagonal/>
    </border>
    <border>
      <left style="medium">
        <color theme="9" tint="0.399914548173467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9145481734672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theme="9" tint="0.39991454817346722"/>
      </left>
      <right style="thin">
        <color theme="9" tint="0.39994506668294322"/>
      </right>
      <top style="thin">
        <color theme="9" tint="0.39994506668294322"/>
      </top>
      <bottom style="medium">
        <color theme="9" tint="0.399914548173467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medium">
        <color theme="9" tint="0.39991454817346722"/>
      </bottom>
      <diagonal/>
    </border>
    <border>
      <left style="thin">
        <color theme="9" tint="0.39994506668294322"/>
      </left>
      <right style="medium">
        <color theme="9" tint="0.39991454817346722"/>
      </right>
      <top style="thin">
        <color theme="9" tint="0.39994506668294322"/>
      </top>
      <bottom style="medium">
        <color theme="9" tint="0.39991454817346722"/>
      </bottom>
      <diagonal/>
    </border>
    <border>
      <left style="medium">
        <color theme="9" tint="0.39991454817346722"/>
      </left>
      <right style="thin">
        <color theme="9" tint="0.39994506668294322"/>
      </right>
      <top/>
      <bottom style="medium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/>
      <bottom style="medium">
        <color theme="9" tint="0.39994506668294322"/>
      </bottom>
      <diagonal/>
    </border>
    <border>
      <left style="thin">
        <color theme="9" tint="0.39994506668294322"/>
      </left>
      <right style="medium">
        <color theme="9" tint="0.39991454817346722"/>
      </right>
      <top/>
      <bottom style="medium">
        <color theme="9" tint="0.39994506668294322"/>
      </bottom>
      <diagonal/>
    </border>
    <border>
      <left style="medium">
        <color theme="9" tint="0.39988402966399123"/>
      </left>
      <right style="thin">
        <color theme="9" tint="0.39994506668294322"/>
      </right>
      <top style="medium">
        <color theme="9" tint="0.39988402966399123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medium">
        <color theme="9" tint="0.39988402966399123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91454817346722"/>
      </right>
      <top style="medium">
        <color theme="9" tint="0.39988402966399123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88402966399123"/>
      </right>
      <top style="medium">
        <color theme="9" tint="0.39988402966399123"/>
      </top>
      <bottom style="thin">
        <color theme="9" tint="0.39994506668294322"/>
      </bottom>
      <diagonal/>
    </border>
    <border>
      <left style="medium">
        <color theme="9" tint="0.39988402966399123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88402966399123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theme="9" tint="0.39988402966399123"/>
      </left>
      <right style="thin">
        <color theme="9" tint="0.39994506668294322"/>
      </right>
      <top style="thin">
        <color theme="9" tint="0.39994506668294322"/>
      </top>
      <bottom style="medium">
        <color theme="9" tint="0.39988402966399123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medium">
        <color theme="9" tint="0.39988402966399123"/>
      </bottom>
      <diagonal/>
    </border>
    <border>
      <left style="thin">
        <color theme="9" tint="0.39994506668294322"/>
      </left>
      <right style="medium">
        <color theme="9" tint="0.39991454817346722"/>
      </right>
      <top style="thin">
        <color theme="9" tint="0.39994506668294322"/>
      </top>
      <bottom style="medium">
        <color theme="9" tint="0.39988402966399123"/>
      </bottom>
      <diagonal/>
    </border>
    <border>
      <left style="thin">
        <color theme="9" tint="0.39994506668294322"/>
      </left>
      <right style="medium">
        <color theme="9" tint="0.39988402966399123"/>
      </right>
      <top style="thin">
        <color theme="9" tint="0.39994506668294322"/>
      </top>
      <bottom style="medium">
        <color theme="9" tint="0.3998840296639912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theme="6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medium">
        <color indexed="64"/>
      </top>
      <bottom/>
      <diagonal/>
    </border>
    <border>
      <left style="thin">
        <color theme="6" tint="-0.499984740745262"/>
      </left>
      <right style="medium">
        <color theme="6" tint="-0.499984740745262"/>
      </right>
      <top style="medium">
        <color indexed="64"/>
      </top>
      <bottom/>
      <diagonal/>
    </border>
    <border>
      <left style="medium">
        <color theme="6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6" tint="-0.499984740745262"/>
      </left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theme="9" tint="0.59996337778862885"/>
      </right>
      <top/>
      <bottom style="thin">
        <color theme="9" tint="0.59996337778862885"/>
      </bottom>
      <diagonal/>
    </border>
    <border>
      <left style="thin">
        <color theme="9" tint="0.59996337778862885"/>
      </left>
      <right style="medium">
        <color theme="9" tint="0.59996337778862885"/>
      </right>
      <top style="medium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medium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 style="thin">
        <color theme="9" tint="0.59996337778862885"/>
      </left>
      <right style="medium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9" fillId="0" borderId="0"/>
  </cellStyleXfs>
  <cellXfs count="263">
    <xf numFmtId="0" fontId="0" fillId="0" borderId="0" xfId="0"/>
    <xf numFmtId="0" fontId="3" fillId="0" borderId="0" xfId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7" fillId="0" borderId="0" xfId="3"/>
    <xf numFmtId="49" fontId="15" fillId="2" borderId="7" xfId="3" applyNumberFormat="1" applyFont="1" applyFill="1" applyBorder="1" applyAlignment="1">
      <alignment horizontal="center" vertical="center" wrapText="1"/>
    </xf>
    <xf numFmtId="49" fontId="15" fillId="2" borderId="8" xfId="3" applyNumberFormat="1" applyFont="1" applyFill="1" applyBorder="1" applyAlignment="1">
      <alignment horizontal="center" vertical="center" wrapText="1"/>
    </xf>
    <xf numFmtId="49" fontId="15" fillId="2" borderId="9" xfId="3" applyNumberFormat="1" applyFont="1" applyFill="1" applyBorder="1" applyAlignment="1">
      <alignment horizontal="center" vertical="center" wrapText="1"/>
    </xf>
    <xf numFmtId="0" fontId="7" fillId="0" borderId="0" xfId="3" applyAlignment="1">
      <alignment horizontal="center" vertical="center" wrapText="1"/>
    </xf>
    <xf numFmtId="49" fontId="16" fillId="2" borderId="10" xfId="3" applyNumberFormat="1" applyFont="1" applyFill="1" applyBorder="1" applyAlignment="1">
      <alignment horizontal="center" vertical="center"/>
    </xf>
    <xf numFmtId="49" fontId="16" fillId="2" borderId="11" xfId="3" applyNumberFormat="1" applyFont="1" applyFill="1" applyBorder="1" applyAlignment="1">
      <alignment horizontal="center" vertical="center"/>
    </xf>
    <xf numFmtId="0" fontId="7" fillId="0" borderId="0" xfId="3" applyAlignment="1">
      <alignment horizontal="right" vertical="center" wrapText="1"/>
    </xf>
    <xf numFmtId="0" fontId="18" fillId="0" borderId="0" xfId="2" applyFont="1" applyFill="1" applyAlignment="1">
      <alignment readingOrder="2"/>
    </xf>
    <xf numFmtId="0" fontId="20" fillId="0" borderId="0" xfId="2" applyFont="1" applyFill="1" applyAlignment="1">
      <alignment horizontal="center" vertical="center" readingOrder="2"/>
    </xf>
    <xf numFmtId="0" fontId="21" fillId="0" borderId="0" xfId="2" applyFont="1" applyFill="1" applyAlignment="1">
      <alignment horizontal="center" vertical="center" readingOrder="2"/>
    </xf>
    <xf numFmtId="0" fontId="25" fillId="0" borderId="0" xfId="4" applyFont="1" applyFill="1" applyAlignment="1">
      <alignment horizontal="center" vertical="center"/>
    </xf>
    <xf numFmtId="0" fontId="35" fillId="0" borderId="0" xfId="4" applyFont="1" applyFill="1" applyAlignment="1">
      <alignment horizontal="center" vertical="center"/>
    </xf>
    <xf numFmtId="0" fontId="7" fillId="0" borderId="0" xfId="4"/>
    <xf numFmtId="0" fontId="35" fillId="2" borderId="23" xfId="4" applyFont="1" applyFill="1" applyBorder="1" applyAlignment="1">
      <alignment horizontal="center" vertical="center" wrapText="1"/>
    </xf>
    <xf numFmtId="0" fontId="35" fillId="2" borderId="24" xfId="4" applyFont="1" applyFill="1" applyBorder="1" applyAlignment="1">
      <alignment horizontal="center" vertical="center" wrapText="1"/>
    </xf>
    <xf numFmtId="0" fontId="35" fillId="2" borderId="26" xfId="4" applyFont="1" applyFill="1" applyBorder="1" applyAlignment="1">
      <alignment horizontal="center" vertical="center" wrapText="1"/>
    </xf>
    <xf numFmtId="0" fontId="35" fillId="2" borderId="18" xfId="4" applyFont="1" applyFill="1" applyBorder="1" applyAlignment="1">
      <alignment horizontal="center" vertical="center" wrapText="1"/>
    </xf>
    <xf numFmtId="0" fontId="41" fillId="0" borderId="0" xfId="0" applyFont="1"/>
    <xf numFmtId="0" fontId="41" fillId="0" borderId="0" xfId="0" applyFont="1" applyAlignment="1">
      <alignment horizontal="center" vertical="center"/>
    </xf>
    <xf numFmtId="164" fontId="25" fillId="0" borderId="0" xfId="4" applyNumberFormat="1" applyFont="1" applyFill="1" applyAlignment="1">
      <alignment horizontal="center" vertical="center"/>
    </xf>
    <xf numFmtId="164" fontId="42" fillId="0" borderId="35" xfId="2" applyNumberFormat="1" applyFont="1" applyFill="1" applyBorder="1" applyAlignment="1">
      <alignment horizontal="center" vertical="center" readingOrder="2"/>
    </xf>
    <xf numFmtId="164" fontId="42" fillId="0" borderId="36" xfId="2" applyNumberFormat="1" applyFont="1" applyFill="1" applyBorder="1" applyAlignment="1">
      <alignment horizontal="center" vertical="center" readingOrder="2"/>
    </xf>
    <xf numFmtId="0" fontId="37" fillId="0" borderId="15" xfId="4" applyFont="1" applyFill="1" applyBorder="1" applyAlignment="1">
      <alignment horizontal="center" vertical="center"/>
    </xf>
    <xf numFmtId="0" fontId="37" fillId="0" borderId="52" xfId="4" applyFont="1" applyFill="1" applyBorder="1" applyAlignment="1">
      <alignment horizontal="center" vertical="center"/>
    </xf>
    <xf numFmtId="0" fontId="36" fillId="2" borderId="53" xfId="4" applyFont="1" applyFill="1" applyBorder="1" applyAlignment="1">
      <alignment horizontal="center" vertical="center" wrapText="1"/>
    </xf>
    <xf numFmtId="164" fontId="37" fillId="2" borderId="54" xfId="4" applyNumberFormat="1" applyFont="1" applyFill="1" applyBorder="1" applyAlignment="1">
      <alignment horizontal="center" vertical="center"/>
    </xf>
    <xf numFmtId="164" fontId="37" fillId="2" borderId="55" xfId="4" applyNumberFormat="1" applyFont="1" applyFill="1" applyBorder="1" applyAlignment="1">
      <alignment horizontal="center" vertical="center"/>
    </xf>
    <xf numFmtId="3" fontId="5" fillId="3" borderId="2" xfId="1" applyNumberFormat="1" applyFont="1" applyFill="1" applyBorder="1" applyAlignment="1">
      <alignment horizontal="center" vertical="center" wrapText="1"/>
    </xf>
    <xf numFmtId="3" fontId="5" fillId="3" borderId="3" xfId="1" applyNumberFormat="1" applyFont="1" applyFill="1" applyBorder="1" applyAlignment="1">
      <alignment horizontal="center" vertical="center" wrapText="1"/>
    </xf>
    <xf numFmtId="3" fontId="5" fillId="3" borderId="4" xfId="1" applyNumberFormat="1" applyFont="1" applyFill="1" applyBorder="1" applyAlignment="1">
      <alignment horizontal="center" vertical="center" wrapText="1"/>
    </xf>
    <xf numFmtId="3" fontId="41" fillId="0" borderId="16" xfId="0" applyNumberFormat="1" applyFont="1" applyBorder="1" applyAlignment="1">
      <alignment horizontal="center" vertical="center"/>
    </xf>
    <xf numFmtId="3" fontId="37" fillId="0" borderId="23" xfId="4" applyNumberFormat="1" applyFont="1" applyFill="1" applyBorder="1" applyAlignment="1">
      <alignment horizontal="center" vertical="center"/>
    </xf>
    <xf numFmtId="3" fontId="37" fillId="0" borderId="24" xfId="4" applyNumberFormat="1" applyFont="1" applyFill="1" applyBorder="1" applyAlignment="1">
      <alignment horizontal="center" vertical="center"/>
    </xf>
    <xf numFmtId="3" fontId="37" fillId="0" borderId="17" xfId="4" applyNumberFormat="1" applyFont="1" applyFill="1" applyBorder="1" applyAlignment="1">
      <alignment horizontal="center" vertical="center"/>
    </xf>
    <xf numFmtId="3" fontId="37" fillId="0" borderId="26" xfId="4" applyNumberFormat="1" applyFont="1" applyFill="1" applyBorder="1" applyAlignment="1">
      <alignment horizontal="center" vertical="center"/>
    </xf>
    <xf numFmtId="3" fontId="37" fillId="5" borderId="28" xfId="4" applyNumberFormat="1" applyFont="1" applyFill="1" applyBorder="1" applyAlignment="1">
      <alignment horizontal="center" vertical="center"/>
    </xf>
    <xf numFmtId="3" fontId="38" fillId="5" borderId="49" xfId="4" applyNumberFormat="1" applyFont="1" applyFill="1" applyBorder="1" applyAlignment="1">
      <alignment horizontal="center" vertical="center"/>
    </xf>
    <xf numFmtId="3" fontId="37" fillId="0" borderId="6" xfId="4" applyNumberFormat="1" applyFont="1" applyFill="1" applyBorder="1" applyAlignment="1">
      <alignment horizontal="center" vertical="center"/>
    </xf>
    <xf numFmtId="3" fontId="37" fillId="5" borderId="26" xfId="4" applyNumberFormat="1" applyFont="1" applyFill="1" applyBorder="1" applyAlignment="1">
      <alignment horizontal="center" vertical="center"/>
    </xf>
    <xf numFmtId="3" fontId="38" fillId="5" borderId="50" xfId="4" applyNumberFormat="1" applyFont="1" applyFill="1" applyBorder="1" applyAlignment="1">
      <alignment horizontal="center" vertical="center"/>
    </xf>
    <xf numFmtId="164" fontId="3" fillId="0" borderId="0" xfId="1" applyNumberFormat="1"/>
    <xf numFmtId="0" fontId="19" fillId="0" borderId="0" xfId="2" applyFont="1" applyFill="1" applyAlignment="1">
      <alignment vertical="center" readingOrder="2"/>
    </xf>
    <xf numFmtId="0" fontId="1" fillId="0" borderId="0" xfId="9"/>
    <xf numFmtId="0" fontId="1" fillId="0" borderId="0" xfId="9" applyAlignment="1">
      <alignment horizontal="center" vertical="center"/>
    </xf>
    <xf numFmtId="0" fontId="48" fillId="0" borderId="0" xfId="9" applyFont="1" applyAlignment="1">
      <alignment horizontal="center" vertical="center"/>
    </xf>
    <xf numFmtId="0" fontId="43" fillId="2" borderId="56" xfId="11" applyFont="1" applyFill="1" applyBorder="1" applyAlignment="1">
      <alignment horizontal="center" vertical="center" wrapText="1" readingOrder="2"/>
    </xf>
    <xf numFmtId="0" fontId="1" fillId="0" borderId="0" xfId="9" applyAlignment="1">
      <alignment vertical="center"/>
    </xf>
    <xf numFmtId="164" fontId="1" fillId="2" borderId="63" xfId="9" applyNumberFormat="1" applyFill="1" applyBorder="1" applyAlignment="1">
      <alignment horizontal="center" vertical="center"/>
    </xf>
    <xf numFmtId="164" fontId="1" fillId="2" borderId="64" xfId="9" applyNumberFormat="1" applyFill="1" applyBorder="1" applyAlignment="1">
      <alignment horizontal="center" vertical="center"/>
    </xf>
    <xf numFmtId="0" fontId="50" fillId="0" borderId="56" xfId="9" applyFont="1" applyBorder="1" applyAlignment="1">
      <alignment horizontal="center" vertical="center"/>
    </xf>
    <xf numFmtId="0" fontId="50" fillId="2" borderId="61" xfId="9" applyFont="1" applyFill="1" applyBorder="1" applyAlignment="1">
      <alignment horizontal="center" vertical="center"/>
    </xf>
    <xf numFmtId="0" fontId="50" fillId="2" borderId="62" xfId="9" applyFont="1" applyFill="1" applyBorder="1" applyAlignment="1">
      <alignment horizontal="center" vertical="center"/>
    </xf>
    <xf numFmtId="164" fontId="50" fillId="2" borderId="63" xfId="9" applyNumberFormat="1" applyFont="1" applyFill="1" applyBorder="1" applyAlignment="1">
      <alignment horizontal="center" vertical="center"/>
    </xf>
    <xf numFmtId="164" fontId="50" fillId="2" borderId="64" xfId="9" applyNumberFormat="1" applyFont="1" applyFill="1" applyBorder="1" applyAlignment="1">
      <alignment horizontal="center" vertical="center"/>
    </xf>
    <xf numFmtId="0" fontId="50" fillId="2" borderId="65" xfId="9" applyFont="1" applyFill="1" applyBorder="1" applyAlignment="1">
      <alignment horizontal="center" vertical="center"/>
    </xf>
    <xf numFmtId="0" fontId="50" fillId="2" borderId="66" xfId="9" applyFont="1" applyFill="1" applyBorder="1" applyAlignment="1">
      <alignment horizontal="center" vertical="center"/>
    </xf>
    <xf numFmtId="0" fontId="50" fillId="2" borderId="67" xfId="9" applyFont="1" applyFill="1" applyBorder="1" applyAlignment="1">
      <alignment horizontal="center" vertical="center"/>
    </xf>
    <xf numFmtId="0" fontId="51" fillId="2" borderId="72" xfId="9" applyFont="1" applyFill="1" applyBorder="1" applyAlignment="1">
      <alignment horizontal="center" vertical="center"/>
    </xf>
    <xf numFmtId="164" fontId="50" fillId="2" borderId="73" xfId="9" applyNumberFormat="1" applyFont="1" applyFill="1" applyBorder="1" applyAlignment="1">
      <alignment horizontal="center" vertical="center"/>
    </xf>
    <xf numFmtId="0" fontId="51" fillId="2" borderId="74" xfId="9" applyFont="1" applyFill="1" applyBorder="1" applyAlignment="1">
      <alignment horizontal="center" vertical="center"/>
    </xf>
    <xf numFmtId="0" fontId="50" fillId="0" borderId="75" xfId="9" applyFont="1" applyBorder="1" applyAlignment="1">
      <alignment horizontal="center" vertical="center"/>
    </xf>
    <xf numFmtId="0" fontId="50" fillId="2" borderId="76" xfId="9" applyFont="1" applyFill="1" applyBorder="1" applyAlignment="1">
      <alignment horizontal="center" vertical="center"/>
    </xf>
    <xf numFmtId="164" fontId="50" fillId="2" borderId="77" xfId="9" applyNumberFormat="1" applyFont="1" applyFill="1" applyBorder="1" applyAlignment="1">
      <alignment horizontal="center" vertical="center"/>
    </xf>
    <xf numFmtId="0" fontId="30" fillId="0" borderId="0" xfId="5" applyFont="1" applyAlignment="1">
      <alignment horizontal="center" vertical="center"/>
    </xf>
    <xf numFmtId="0" fontId="6" fillId="0" borderId="0" xfId="5" applyAlignment="1">
      <alignment horizontal="center" vertical="center"/>
    </xf>
    <xf numFmtId="0" fontId="54" fillId="0" borderId="0" xfId="5" applyFont="1" applyFill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29" fillId="0" borderId="0" xfId="5" applyFont="1" applyFill="1" applyAlignment="1">
      <alignment horizontal="center" vertical="center"/>
    </xf>
    <xf numFmtId="0" fontId="20" fillId="0" borderId="0" xfId="5" applyFont="1" applyFill="1" applyAlignment="1">
      <alignment horizontal="center" vertical="center"/>
    </xf>
    <xf numFmtId="0" fontId="57" fillId="2" borderId="81" xfId="5" applyFont="1" applyFill="1" applyBorder="1" applyAlignment="1">
      <alignment horizontal="center" vertical="center" wrapText="1"/>
    </xf>
    <xf numFmtId="0" fontId="57" fillId="2" borderId="82" xfId="5" applyFont="1" applyFill="1" applyBorder="1" applyAlignment="1">
      <alignment horizontal="center" vertical="center" wrapText="1"/>
    </xf>
    <xf numFmtId="0" fontId="58" fillId="2" borderId="83" xfId="5" applyFont="1" applyFill="1" applyBorder="1" applyAlignment="1">
      <alignment horizontal="center" vertical="center" wrapText="1"/>
    </xf>
    <xf numFmtId="0" fontId="39" fillId="0" borderId="0" xfId="5" applyFont="1" applyAlignment="1">
      <alignment horizontal="center" vertical="center"/>
    </xf>
    <xf numFmtId="0" fontId="28" fillId="0" borderId="0" xfId="5" applyFont="1" applyAlignment="1">
      <alignment horizontal="center" vertical="center"/>
    </xf>
    <xf numFmtId="3" fontId="59" fillId="0" borderId="86" xfId="5" applyNumberFormat="1" applyFont="1" applyBorder="1" applyAlignment="1">
      <alignment horizontal="center" vertical="center"/>
    </xf>
    <xf numFmtId="3" fontId="59" fillId="0" borderId="34" xfId="5" applyNumberFormat="1" applyFont="1" applyBorder="1" applyAlignment="1">
      <alignment horizontal="center" vertical="center"/>
    </xf>
    <xf numFmtId="0" fontId="27" fillId="0" borderId="0" xfId="5" applyFont="1" applyAlignment="1">
      <alignment horizontal="center" vertical="center"/>
    </xf>
    <xf numFmtId="0" fontId="26" fillId="0" borderId="0" xfId="5" applyFont="1" applyAlignment="1">
      <alignment horizontal="center" vertical="center"/>
    </xf>
    <xf numFmtId="164" fontId="59" fillId="2" borderId="85" xfId="5" applyNumberFormat="1" applyFont="1" applyFill="1" applyBorder="1" applyAlignment="1">
      <alignment horizontal="center" vertical="center"/>
    </xf>
    <xf numFmtId="3" fontId="5" fillId="3" borderId="56" xfId="9" applyNumberFormat="1" applyFont="1" applyFill="1" applyBorder="1" applyAlignment="1">
      <alignment horizontal="center" vertical="center" wrapText="1"/>
    </xf>
    <xf numFmtId="3" fontId="23" fillId="0" borderId="56" xfId="2" applyNumberFormat="1" applyFont="1" applyFill="1" applyBorder="1" applyAlignment="1">
      <alignment horizontal="center" vertical="center" readingOrder="2"/>
    </xf>
    <xf numFmtId="0" fontId="22" fillId="2" borderId="57" xfId="2" applyFont="1" applyFill="1" applyBorder="1" applyAlignment="1">
      <alignment horizontal="center" vertical="center" wrapText="1" readingOrder="2"/>
    </xf>
    <xf numFmtId="0" fontId="22" fillId="2" borderId="58" xfId="2" applyFont="1" applyFill="1" applyBorder="1" applyAlignment="1">
      <alignment horizontal="center" vertical="center" wrapText="1" readingOrder="2"/>
    </xf>
    <xf numFmtId="0" fontId="22" fillId="2" borderId="59" xfId="2" applyFont="1" applyFill="1" applyBorder="1" applyAlignment="1">
      <alignment horizontal="center" vertical="center" wrapText="1" readingOrder="2"/>
    </xf>
    <xf numFmtId="0" fontId="22" fillId="2" borderId="60" xfId="2" applyFont="1" applyFill="1" applyBorder="1" applyAlignment="1">
      <alignment horizontal="center" vertical="center" readingOrder="2"/>
    </xf>
    <xf numFmtId="3" fontId="23" fillId="2" borderId="61" xfId="2" applyNumberFormat="1" applyFont="1" applyFill="1" applyBorder="1" applyAlignment="1">
      <alignment horizontal="center" vertical="center" readingOrder="2"/>
    </xf>
    <xf numFmtId="0" fontId="22" fillId="2" borderId="62" xfId="2" applyFont="1" applyFill="1" applyBorder="1" applyAlignment="1">
      <alignment horizontal="center" vertical="center" readingOrder="2"/>
    </xf>
    <xf numFmtId="164" fontId="24" fillId="2" borderId="63" xfId="2" applyNumberFormat="1" applyFont="1" applyFill="1" applyBorder="1" applyAlignment="1">
      <alignment horizontal="center" vertical="center" readingOrder="2"/>
    </xf>
    <xf numFmtId="164" fontId="24" fillId="2" borderId="64" xfId="2" applyNumberFormat="1" applyFont="1" applyFill="1" applyBorder="1" applyAlignment="1">
      <alignment horizontal="center" vertical="center" readingOrder="2"/>
    </xf>
    <xf numFmtId="0" fontId="4" fillId="2" borderId="57" xfId="9" applyFont="1" applyFill="1" applyBorder="1" applyAlignment="1">
      <alignment horizontal="center" vertical="center" wrapText="1"/>
    </xf>
    <xf numFmtId="0" fontId="4" fillId="2" borderId="58" xfId="9" applyFont="1" applyFill="1" applyBorder="1" applyAlignment="1">
      <alignment horizontal="center" vertical="center" wrapText="1"/>
    </xf>
    <xf numFmtId="0" fontId="4" fillId="2" borderId="59" xfId="9" applyFont="1" applyFill="1" applyBorder="1" applyAlignment="1">
      <alignment horizontal="center" vertical="center" wrapText="1"/>
    </xf>
    <xf numFmtId="0" fontId="5" fillId="2" borderId="60" xfId="9" applyFont="1" applyFill="1" applyBorder="1" applyAlignment="1">
      <alignment horizontal="center" vertical="center" wrapText="1"/>
    </xf>
    <xf numFmtId="3" fontId="5" fillId="2" borderId="61" xfId="9" applyNumberFormat="1" applyFont="1" applyFill="1" applyBorder="1" applyAlignment="1">
      <alignment horizontal="center" vertical="center" wrapText="1"/>
    </xf>
    <xf numFmtId="0" fontId="1" fillId="2" borderId="62" xfId="9" applyFont="1" applyFill="1" applyBorder="1" applyAlignment="1">
      <alignment horizontal="center" vertical="center"/>
    </xf>
    <xf numFmtId="164" fontId="59" fillId="2" borderId="87" xfId="5" applyNumberFormat="1" applyFont="1" applyFill="1" applyBorder="1" applyAlignment="1">
      <alignment horizontal="center" vertical="center"/>
    </xf>
    <xf numFmtId="164" fontId="59" fillId="2" borderId="90" xfId="5" applyNumberFormat="1" applyFont="1" applyFill="1" applyBorder="1" applyAlignment="1">
      <alignment horizontal="center" vertical="center"/>
    </xf>
    <xf numFmtId="0" fontId="46" fillId="0" borderId="0" xfId="1" applyFont="1"/>
    <xf numFmtId="3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3" fontId="12" fillId="2" borderId="6" xfId="2" applyNumberFormat="1" applyFont="1" applyFill="1" applyBorder="1" applyAlignment="1">
      <alignment horizontal="center" vertical="center"/>
    </xf>
    <xf numFmtId="164" fontId="11" fillId="2" borderId="6" xfId="2" applyNumberFormat="1" applyFont="1" applyFill="1" applyBorder="1" applyAlignment="1">
      <alignment horizontal="center" vertical="center" wrapText="1"/>
    </xf>
    <xf numFmtId="0" fontId="8" fillId="2" borderId="16" xfId="2" applyFont="1" applyFill="1" applyBorder="1" applyAlignment="1">
      <alignment horizontal="center" vertical="center"/>
    </xf>
    <xf numFmtId="3" fontId="11" fillId="3" borderId="16" xfId="2" applyNumberFormat="1" applyFont="1" applyFill="1" applyBorder="1" applyAlignment="1">
      <alignment horizontal="center" vertical="center" wrapText="1"/>
    </xf>
    <xf numFmtId="0" fontId="8" fillId="2" borderId="31" xfId="2" applyFont="1" applyFill="1" applyBorder="1" applyAlignment="1">
      <alignment horizontal="center" vertical="center"/>
    </xf>
    <xf numFmtId="0" fontId="8" fillId="2" borderId="95" xfId="2" applyFont="1" applyFill="1" applyBorder="1" applyAlignment="1">
      <alignment horizontal="center" vertical="center"/>
    </xf>
    <xf numFmtId="3" fontId="11" fillId="3" borderId="95" xfId="2" applyNumberFormat="1" applyFont="1" applyFill="1" applyBorder="1" applyAlignment="1">
      <alignment horizontal="center" vertical="center" wrapText="1"/>
    </xf>
    <xf numFmtId="164" fontId="11" fillId="2" borderId="32" xfId="2" applyNumberFormat="1" applyFont="1" applyFill="1" applyBorder="1" applyAlignment="1">
      <alignment horizontal="center" vertical="center" wrapText="1"/>
    </xf>
    <xf numFmtId="0" fontId="8" fillId="2" borderId="84" xfId="2" applyFont="1" applyFill="1" applyBorder="1" applyAlignment="1">
      <alignment horizontal="center" vertical="center"/>
    </xf>
    <xf numFmtId="164" fontId="11" fillId="2" borderId="85" xfId="2" applyNumberFormat="1" applyFont="1" applyFill="1" applyBorder="1" applyAlignment="1">
      <alignment horizontal="center" vertical="center" wrapText="1"/>
    </xf>
    <xf numFmtId="0" fontId="8" fillId="2" borderId="33" xfId="2" applyFont="1" applyFill="1" applyBorder="1" applyAlignment="1">
      <alignment horizontal="center" vertical="center"/>
    </xf>
    <xf numFmtId="0" fontId="8" fillId="2" borderId="86" xfId="2" applyFont="1" applyFill="1" applyBorder="1" applyAlignment="1">
      <alignment horizontal="center" vertical="center"/>
    </xf>
    <xf numFmtId="3" fontId="11" fillId="3" borderId="86" xfId="2" applyNumberFormat="1" applyFont="1" applyFill="1" applyBorder="1" applyAlignment="1">
      <alignment horizontal="center" vertical="center" wrapText="1"/>
    </xf>
    <xf numFmtId="164" fontId="11" fillId="2" borderId="34" xfId="2" applyNumberFormat="1" applyFont="1" applyFill="1" applyBorder="1" applyAlignment="1">
      <alignment horizontal="center" vertical="center" wrapText="1"/>
    </xf>
    <xf numFmtId="3" fontId="17" fillId="2" borderId="14" xfId="3" applyNumberFormat="1" applyFont="1" applyFill="1" applyBorder="1" applyAlignment="1">
      <alignment horizontal="center" vertical="center"/>
    </xf>
    <xf numFmtId="9" fontId="17" fillId="2" borderId="96" xfId="3" applyNumberFormat="1" applyFont="1" applyFill="1" applyBorder="1" applyAlignment="1">
      <alignment horizontal="center" vertical="center"/>
    </xf>
    <xf numFmtId="0" fontId="40" fillId="2" borderId="29" xfId="0" applyNumberFormat="1" applyFont="1" applyFill="1" applyBorder="1" applyAlignment="1">
      <alignment horizontal="center" vertical="center"/>
    </xf>
    <xf numFmtId="3" fontId="17" fillId="3" borderId="29" xfId="3" applyNumberFormat="1" applyFont="1" applyFill="1" applyBorder="1" applyAlignment="1">
      <alignment horizontal="center" vertical="center"/>
    </xf>
    <xf numFmtId="164" fontId="17" fillId="2" borderId="97" xfId="3" applyNumberFormat="1" applyFont="1" applyFill="1" applyBorder="1" applyAlignment="1">
      <alignment horizontal="center" vertical="center"/>
    </xf>
    <xf numFmtId="0" fontId="40" fillId="2" borderId="30" xfId="0" applyNumberFormat="1" applyFont="1" applyFill="1" applyBorder="1" applyAlignment="1">
      <alignment horizontal="center" vertical="center"/>
    </xf>
    <xf numFmtId="3" fontId="17" fillId="3" borderId="30" xfId="3" applyNumberFormat="1" applyFont="1" applyFill="1" applyBorder="1" applyAlignment="1">
      <alignment horizontal="center" vertical="center"/>
    </xf>
    <xf numFmtId="164" fontId="17" fillId="2" borderId="98" xfId="3" applyNumberFormat="1" applyFont="1" applyFill="1" applyBorder="1" applyAlignment="1">
      <alignment horizontal="center" vertical="center"/>
    </xf>
    <xf numFmtId="3" fontId="17" fillId="3" borderId="100" xfId="3" applyNumberFormat="1" applyFont="1" applyFill="1" applyBorder="1" applyAlignment="1">
      <alignment horizontal="center" vertical="center"/>
    </xf>
    <xf numFmtId="164" fontId="17" fillId="2" borderId="101" xfId="3" applyNumberFormat="1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41" fillId="4" borderId="95" xfId="0" applyFont="1" applyFill="1" applyBorder="1" applyAlignment="1">
      <alignment horizontal="center" vertical="center"/>
    </xf>
    <xf numFmtId="0" fontId="41" fillId="2" borderId="95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41" fillId="2" borderId="84" xfId="0" applyFont="1" applyFill="1" applyBorder="1" applyAlignment="1">
      <alignment horizontal="center" vertical="center"/>
    </xf>
    <xf numFmtId="0" fontId="41" fillId="2" borderId="33" xfId="0" applyFont="1" applyFill="1" applyBorder="1" applyAlignment="1">
      <alignment horizontal="center" vertical="center"/>
    </xf>
    <xf numFmtId="0" fontId="41" fillId="0" borderId="86" xfId="0" applyFont="1" applyBorder="1" applyAlignment="1">
      <alignment horizontal="center" vertical="center"/>
    </xf>
    <xf numFmtId="164" fontId="41" fillId="2" borderId="85" xfId="0" applyNumberFormat="1" applyFont="1" applyFill="1" applyBorder="1" applyAlignment="1">
      <alignment horizontal="center" vertical="center"/>
    </xf>
    <xf numFmtId="164" fontId="41" fillId="2" borderId="34" xfId="0" applyNumberFormat="1" applyFont="1" applyFill="1" applyBorder="1" applyAlignment="1">
      <alignment horizontal="center" vertical="center"/>
    </xf>
    <xf numFmtId="9" fontId="41" fillId="2" borderId="85" xfId="0" applyNumberFormat="1" applyFont="1" applyFill="1" applyBorder="1" applyAlignment="1">
      <alignment horizontal="center" vertical="center"/>
    </xf>
    <xf numFmtId="0" fontId="41" fillId="2" borderId="102" xfId="0" applyFont="1" applyFill="1" applyBorder="1" applyAlignment="1">
      <alignment horizontal="center" vertical="center"/>
    </xf>
    <xf numFmtId="3" fontId="41" fillId="0" borderId="88" xfId="0" applyNumberFormat="1" applyFont="1" applyBorder="1" applyAlignment="1">
      <alignment horizontal="center" vertical="center"/>
    </xf>
    <xf numFmtId="9" fontId="41" fillId="2" borderId="103" xfId="0" applyNumberFormat="1" applyFont="1" applyFill="1" applyBorder="1" applyAlignment="1">
      <alignment horizontal="center" vertical="center"/>
    </xf>
    <xf numFmtId="0" fontId="62" fillId="2" borderId="89" xfId="0" applyFont="1" applyFill="1" applyBorder="1" applyAlignment="1">
      <alignment horizontal="center" vertical="center"/>
    </xf>
    <xf numFmtId="9" fontId="41" fillId="2" borderId="87" xfId="0" applyNumberFormat="1" applyFont="1" applyFill="1" applyBorder="1" applyAlignment="1">
      <alignment horizontal="center" vertical="center"/>
    </xf>
    <xf numFmtId="164" fontId="41" fillId="2" borderId="87" xfId="0" applyNumberFormat="1" applyFont="1" applyFill="1" applyBorder="1" applyAlignment="1">
      <alignment horizontal="center" vertical="center"/>
    </xf>
    <xf numFmtId="9" fontId="41" fillId="2" borderId="90" xfId="0" applyNumberFormat="1" applyFont="1" applyFill="1" applyBorder="1" applyAlignment="1">
      <alignment horizontal="center" vertical="center"/>
    </xf>
    <xf numFmtId="3" fontId="23" fillId="0" borderId="16" xfId="2" applyNumberFormat="1" applyFont="1" applyFill="1" applyBorder="1" applyAlignment="1">
      <alignment horizontal="center" vertical="center" readingOrder="2"/>
    </xf>
    <xf numFmtId="0" fontId="22" fillId="2" borderId="31" xfId="2" applyFont="1" applyFill="1" applyBorder="1" applyAlignment="1">
      <alignment horizontal="center" vertical="center" wrapText="1" readingOrder="2"/>
    </xf>
    <xf numFmtId="0" fontId="22" fillId="2" borderId="95" xfId="2" applyFont="1" applyFill="1" applyBorder="1" applyAlignment="1">
      <alignment horizontal="center" vertical="center" wrapText="1" readingOrder="2"/>
    </xf>
    <xf numFmtId="0" fontId="22" fillId="2" borderId="32" xfId="2" applyFont="1" applyFill="1" applyBorder="1" applyAlignment="1">
      <alignment horizontal="center" vertical="center" wrapText="1" readingOrder="2"/>
    </xf>
    <xf numFmtId="164" fontId="24" fillId="2" borderId="86" xfId="2" applyNumberFormat="1" applyFont="1" applyFill="1" applyBorder="1" applyAlignment="1">
      <alignment horizontal="center" vertical="center" readingOrder="2"/>
    </xf>
    <xf numFmtId="164" fontId="24" fillId="2" borderId="34" xfId="2" applyNumberFormat="1" applyFont="1" applyFill="1" applyBorder="1" applyAlignment="1">
      <alignment horizontal="center" vertical="center" readingOrder="2"/>
    </xf>
    <xf numFmtId="3" fontId="23" fillId="2" borderId="85" xfId="2" applyNumberFormat="1" applyFont="1" applyFill="1" applyBorder="1" applyAlignment="1">
      <alignment horizontal="center" vertical="center" readingOrder="2"/>
    </xf>
    <xf numFmtId="0" fontId="36" fillId="2" borderId="48" xfId="4" applyFont="1" applyFill="1" applyBorder="1" applyAlignment="1">
      <alignment horizontal="center" vertical="center"/>
    </xf>
    <xf numFmtId="0" fontId="36" fillId="2" borderId="51" xfId="4" applyFont="1" applyFill="1" applyBorder="1" applyAlignment="1">
      <alignment horizontal="center" vertical="center"/>
    </xf>
    <xf numFmtId="0" fontId="64" fillId="0" borderId="0" xfId="9" applyFont="1"/>
    <xf numFmtId="49" fontId="63" fillId="2" borderId="16" xfId="9" applyNumberFormat="1" applyFont="1" applyFill="1" applyBorder="1" applyAlignment="1">
      <alignment horizontal="center" vertical="center"/>
    </xf>
    <xf numFmtId="49" fontId="63" fillId="2" borderId="84" xfId="9" applyNumberFormat="1" applyFont="1" applyFill="1" applyBorder="1" applyAlignment="1">
      <alignment horizontal="center" vertical="center"/>
    </xf>
    <xf numFmtId="49" fontId="63" fillId="2" borderId="85" xfId="9" applyNumberFormat="1" applyFont="1" applyFill="1" applyBorder="1" applyAlignment="1">
      <alignment horizontal="center" vertical="center"/>
    </xf>
    <xf numFmtId="49" fontId="63" fillId="2" borderId="108" xfId="9" applyNumberFormat="1" applyFont="1" applyFill="1" applyBorder="1" applyAlignment="1">
      <alignment horizontal="center" vertical="center"/>
    </xf>
    <xf numFmtId="3" fontId="63" fillId="3" borderId="33" xfId="9" applyNumberFormat="1" applyFont="1" applyFill="1" applyBorder="1" applyAlignment="1">
      <alignment horizontal="center" vertical="center"/>
    </xf>
    <xf numFmtId="3" fontId="63" fillId="3" borderId="86" xfId="9" applyNumberFormat="1" applyFont="1" applyFill="1" applyBorder="1" applyAlignment="1">
      <alignment horizontal="center" vertical="center"/>
    </xf>
    <xf numFmtId="3" fontId="63" fillId="3" borderId="34" xfId="9" applyNumberFormat="1" applyFont="1" applyFill="1" applyBorder="1" applyAlignment="1">
      <alignment horizontal="center" vertical="center"/>
    </xf>
    <xf numFmtId="49" fontId="63" fillId="2" borderId="118" xfId="9" applyNumberFormat="1" applyFont="1" applyFill="1" applyBorder="1" applyAlignment="1">
      <alignment horizontal="center" vertical="center"/>
    </xf>
    <xf numFmtId="3" fontId="63" fillId="3" borderId="119" xfId="9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 wrapText="1" readingOrder="1"/>
    </xf>
    <xf numFmtId="0" fontId="60" fillId="0" borderId="0" xfId="0" applyFont="1" applyAlignment="1">
      <alignment horizontal="center" vertical="center" readingOrder="1"/>
    </xf>
    <xf numFmtId="0" fontId="19" fillId="0" borderId="0" xfId="2" applyFont="1" applyFill="1" applyAlignment="1">
      <alignment horizontal="center" vertical="center" readingOrder="2"/>
    </xf>
    <xf numFmtId="0" fontId="45" fillId="0" borderId="0" xfId="0" applyFont="1" applyAlignment="1">
      <alignment horizontal="center" vertical="center" readingOrder="1"/>
    </xf>
    <xf numFmtId="0" fontId="53" fillId="0" borderId="0" xfId="5" applyFont="1" applyFill="1" applyAlignment="1">
      <alignment horizontal="center" vertical="center"/>
    </xf>
    <xf numFmtId="0" fontId="56" fillId="2" borderId="78" xfId="5" applyFont="1" applyFill="1" applyBorder="1" applyAlignment="1">
      <alignment horizontal="center" vertical="center" wrapText="1"/>
    </xf>
    <xf numFmtId="0" fontId="56" fillId="2" borderId="79" xfId="5" applyFont="1" applyFill="1" applyBorder="1" applyAlignment="1">
      <alignment horizontal="center" vertical="center" wrapText="1"/>
    </xf>
    <xf numFmtId="0" fontId="56" fillId="2" borderId="80" xfId="5" applyFont="1" applyFill="1" applyBorder="1" applyAlignment="1">
      <alignment horizontal="center" vertical="center" wrapText="1"/>
    </xf>
    <xf numFmtId="0" fontId="59" fillId="2" borderId="89" xfId="5" applyFont="1" applyFill="1" applyBorder="1" applyAlignment="1">
      <alignment horizontal="center" vertical="center" wrapText="1"/>
    </xf>
    <xf numFmtId="0" fontId="59" fillId="2" borderId="87" xfId="5" applyFont="1" applyFill="1" applyBorder="1" applyAlignment="1">
      <alignment horizontal="center" vertical="center" wrapText="1"/>
    </xf>
    <xf numFmtId="0" fontId="59" fillId="2" borderId="33" xfId="5" applyFont="1" applyFill="1" applyBorder="1" applyAlignment="1">
      <alignment horizontal="center" vertical="center"/>
    </xf>
    <xf numFmtId="0" fontId="59" fillId="2" borderId="86" xfId="5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 readingOrder="1"/>
    </xf>
    <xf numFmtId="49" fontId="63" fillId="2" borderId="114" xfId="9" applyNumberFormat="1" applyFont="1" applyFill="1" applyBorder="1" applyAlignment="1">
      <alignment horizontal="center" vertical="center"/>
    </xf>
    <xf numFmtId="49" fontId="63" fillId="2" borderId="115" xfId="9" applyNumberFormat="1" applyFont="1" applyFill="1" applyBorder="1" applyAlignment="1">
      <alignment horizontal="center" vertical="center"/>
    </xf>
    <xf numFmtId="3" fontId="63" fillId="2" borderId="116" xfId="9" applyNumberFormat="1" applyFont="1" applyFill="1" applyBorder="1" applyAlignment="1">
      <alignment horizontal="center" vertical="center"/>
    </xf>
    <xf numFmtId="3" fontId="63" fillId="2" borderId="91" xfId="9" applyNumberFormat="1" applyFont="1" applyFill="1" applyBorder="1" applyAlignment="1">
      <alignment horizontal="center" vertical="center"/>
    </xf>
    <xf numFmtId="3" fontId="63" fillId="2" borderId="115" xfId="9" applyNumberFormat="1" applyFont="1" applyFill="1" applyBorder="1" applyAlignment="1">
      <alignment horizontal="center" vertical="center"/>
    </xf>
    <xf numFmtId="164" fontId="63" fillId="2" borderId="109" xfId="9" applyNumberFormat="1" applyFont="1" applyFill="1" applyBorder="1" applyAlignment="1">
      <alignment horizontal="center" vertical="center"/>
    </xf>
    <xf numFmtId="164" fontId="63" fillId="2" borderId="113" xfId="9" applyNumberFormat="1" applyFont="1" applyFill="1" applyBorder="1" applyAlignment="1">
      <alignment horizontal="center" vertical="center"/>
    </xf>
    <xf numFmtId="164" fontId="63" fillId="2" borderId="112" xfId="9" applyNumberFormat="1" applyFont="1" applyFill="1" applyBorder="1" applyAlignment="1">
      <alignment horizontal="center" vertical="center"/>
    </xf>
    <xf numFmtId="3" fontId="63" fillId="2" borderId="109" xfId="9" applyNumberFormat="1" applyFont="1" applyFill="1" applyBorder="1" applyAlignment="1">
      <alignment horizontal="center" vertical="center"/>
    </xf>
    <xf numFmtId="3" fontId="63" fillId="2" borderId="110" xfId="9" applyNumberFormat="1" applyFont="1" applyFill="1" applyBorder="1" applyAlignment="1">
      <alignment horizontal="center" vertical="center"/>
    </xf>
    <xf numFmtId="3" fontId="63" fillId="2" borderId="111" xfId="9" applyNumberFormat="1" applyFont="1" applyFill="1" applyBorder="1" applyAlignment="1">
      <alignment horizontal="center" vertical="center"/>
    </xf>
    <xf numFmtId="3" fontId="63" fillId="2" borderId="112" xfId="9" applyNumberFormat="1" applyFont="1" applyFill="1" applyBorder="1" applyAlignment="1">
      <alignment horizontal="center" vertical="center"/>
    </xf>
    <xf numFmtId="3" fontId="63" fillId="2" borderId="113" xfId="9" applyNumberFormat="1" applyFont="1" applyFill="1" applyBorder="1" applyAlignment="1">
      <alignment horizontal="center" vertical="center"/>
    </xf>
    <xf numFmtId="0" fontId="63" fillId="2" borderId="104" xfId="9" applyFont="1" applyFill="1" applyBorder="1" applyAlignment="1">
      <alignment horizontal="center" vertical="center"/>
    </xf>
    <xf numFmtId="0" fontId="63" fillId="2" borderId="106" xfId="9" applyFont="1" applyFill="1" applyBorder="1" applyAlignment="1">
      <alignment horizontal="center" vertical="center"/>
    </xf>
    <xf numFmtId="49" fontId="63" fillId="2" borderId="31" xfId="9" applyNumberFormat="1" applyFont="1" applyFill="1" applyBorder="1" applyAlignment="1">
      <alignment horizontal="center" vertical="center"/>
    </xf>
    <xf numFmtId="49" fontId="63" fillId="2" borderId="95" xfId="9" applyNumberFormat="1" applyFont="1" applyFill="1" applyBorder="1" applyAlignment="1">
      <alignment horizontal="center" vertical="center"/>
    </xf>
    <xf numFmtId="49" fontId="63" fillId="2" borderId="32" xfId="9" applyNumberFormat="1" applyFont="1" applyFill="1" applyBorder="1" applyAlignment="1">
      <alignment horizontal="center" vertical="center"/>
    </xf>
    <xf numFmtId="49" fontId="63" fillId="2" borderId="117" xfId="9" applyNumberFormat="1" applyFont="1" applyFill="1" applyBorder="1" applyAlignment="1">
      <alignment horizontal="center" vertical="center"/>
    </xf>
    <xf numFmtId="49" fontId="63" fillId="2" borderId="105" xfId="9" applyNumberFormat="1" applyFont="1" applyFill="1" applyBorder="1" applyAlignment="1">
      <alignment horizontal="center" vertical="center" wrapText="1"/>
    </xf>
    <xf numFmtId="49" fontId="63" fillId="2" borderId="107" xfId="9" applyNumberFormat="1" applyFont="1" applyFill="1" applyBorder="1" applyAlignment="1">
      <alignment horizontal="center" vertical="center" wrapText="1"/>
    </xf>
    <xf numFmtId="49" fontId="63" fillId="2" borderId="84" xfId="9" applyNumberFormat="1" applyFont="1" applyFill="1" applyBorder="1" applyAlignment="1">
      <alignment horizontal="center" vertical="center"/>
    </xf>
    <xf numFmtId="49" fontId="63" fillId="2" borderId="16" xfId="9" applyNumberFormat="1" applyFont="1" applyFill="1" applyBorder="1" applyAlignment="1">
      <alignment horizontal="center" vertical="center"/>
    </xf>
    <xf numFmtId="49" fontId="63" fillId="2" borderId="85" xfId="9" applyNumberFormat="1" applyFont="1" applyFill="1" applyBorder="1" applyAlignment="1">
      <alignment horizontal="center" vertical="center"/>
    </xf>
    <xf numFmtId="49" fontId="63" fillId="2" borderId="118" xfId="9" applyNumberFormat="1" applyFont="1" applyFill="1" applyBorder="1" applyAlignment="1">
      <alignment horizontal="center" vertical="center"/>
    </xf>
    <xf numFmtId="0" fontId="44" fillId="0" borderId="0" xfId="4" applyFont="1" applyFill="1" applyAlignment="1">
      <alignment horizontal="center" vertical="center"/>
    </xf>
    <xf numFmtId="0" fontId="31" fillId="2" borderId="38" xfId="4" applyFont="1" applyFill="1" applyBorder="1" applyAlignment="1">
      <alignment horizontal="center" vertical="center" wrapText="1"/>
    </xf>
    <xf numFmtId="0" fontId="31" fillId="2" borderId="44" xfId="4" applyFont="1" applyFill="1" applyBorder="1" applyAlignment="1">
      <alignment horizontal="center" vertical="center" wrapText="1"/>
    </xf>
    <xf numFmtId="0" fontId="31" fillId="2" borderId="46" xfId="4" applyFont="1" applyFill="1" applyBorder="1" applyAlignment="1">
      <alignment horizontal="center" vertical="center" wrapText="1"/>
    </xf>
    <xf numFmtId="0" fontId="32" fillId="2" borderId="39" xfId="4" applyFont="1" applyFill="1" applyBorder="1" applyAlignment="1">
      <alignment horizontal="center" vertical="center" wrapText="1"/>
    </xf>
    <xf numFmtId="0" fontId="32" fillId="2" borderId="40" xfId="4" applyFont="1" applyFill="1" applyBorder="1" applyAlignment="1">
      <alignment horizontal="center" vertical="center" wrapText="1"/>
    </xf>
    <xf numFmtId="0" fontId="32" fillId="2" borderId="41" xfId="4" applyFont="1" applyFill="1" applyBorder="1" applyAlignment="1">
      <alignment horizontal="center" vertical="center" wrapText="1"/>
    </xf>
    <xf numFmtId="0" fontId="33" fillId="2" borderId="42" xfId="4" applyFont="1" applyFill="1" applyBorder="1" applyAlignment="1">
      <alignment horizontal="center" vertical="center" wrapText="1"/>
    </xf>
    <xf numFmtId="0" fontId="33" fillId="2" borderId="22" xfId="4" applyFont="1" applyFill="1" applyBorder="1" applyAlignment="1">
      <alignment horizontal="center" vertical="center" wrapText="1"/>
    </xf>
    <xf numFmtId="0" fontId="33" fillId="2" borderId="27" xfId="4" applyFont="1" applyFill="1" applyBorder="1" applyAlignment="1">
      <alignment horizontal="center" vertical="center" wrapText="1"/>
    </xf>
    <xf numFmtId="0" fontId="34" fillId="2" borderId="43" xfId="4" applyFont="1" applyFill="1" applyBorder="1" applyAlignment="1">
      <alignment horizontal="center" vertical="center" wrapText="1"/>
    </xf>
    <xf numFmtId="0" fontId="33" fillId="2" borderId="45" xfId="4" applyFont="1" applyFill="1" applyBorder="1" applyAlignment="1">
      <alignment horizontal="center" vertical="center" wrapText="1"/>
    </xf>
    <xf numFmtId="0" fontId="33" fillId="2" borderId="47" xfId="4" applyFont="1" applyFill="1" applyBorder="1" applyAlignment="1">
      <alignment horizontal="center" vertical="center" wrapText="1"/>
    </xf>
    <xf numFmtId="0" fontId="34" fillId="2" borderId="19" xfId="4" applyFont="1" applyFill="1" applyBorder="1" applyAlignment="1">
      <alignment horizontal="center" vertical="center" wrapText="1"/>
    </xf>
    <xf numFmtId="0" fontId="34" fillId="2" borderId="20" xfId="4" applyFont="1" applyFill="1" applyBorder="1" applyAlignment="1">
      <alignment horizontal="center" vertical="center" wrapText="1"/>
    </xf>
    <xf numFmtId="0" fontId="33" fillId="2" borderId="17" xfId="4" applyFont="1" applyFill="1" applyBorder="1" applyAlignment="1">
      <alignment horizontal="center" vertical="center" wrapText="1"/>
    </xf>
    <xf numFmtId="0" fontId="33" fillId="2" borderId="25" xfId="4" applyFont="1" applyFill="1" applyBorder="1" applyAlignment="1">
      <alignment horizontal="center" vertical="center" wrapText="1"/>
    </xf>
    <xf numFmtId="0" fontId="34" fillId="2" borderId="21" xfId="4" applyFont="1" applyFill="1" applyBorder="1" applyAlignment="1">
      <alignment horizontal="center" vertical="center" wrapText="1"/>
    </xf>
    <xf numFmtId="0" fontId="61" fillId="3" borderId="37" xfId="1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/>
    </xf>
    <xf numFmtId="0" fontId="8" fillId="2" borderId="93" xfId="2" applyFont="1" applyFill="1" applyBorder="1" applyAlignment="1">
      <alignment horizontal="center" vertical="center"/>
    </xf>
    <xf numFmtId="0" fontId="8" fillId="2" borderId="94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 wrapText="1"/>
    </xf>
    <xf numFmtId="0" fontId="10" fillId="2" borderId="92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92" xfId="2" applyFont="1" applyFill="1" applyBorder="1" applyAlignment="1">
      <alignment horizontal="center" vertical="center" wrapText="1"/>
    </xf>
    <xf numFmtId="49" fontId="16" fillId="2" borderId="99" xfId="3" applyNumberFormat="1" applyFont="1" applyFill="1" applyBorder="1" applyAlignment="1">
      <alignment horizontal="center" vertical="center"/>
    </xf>
    <xf numFmtId="49" fontId="16" fillId="2" borderId="100" xfId="3" applyNumberFormat="1" applyFont="1" applyFill="1" applyBorder="1" applyAlignment="1">
      <alignment horizontal="center" vertical="center"/>
    </xf>
    <xf numFmtId="49" fontId="15" fillId="2" borderId="12" xfId="3" applyNumberFormat="1" applyFont="1" applyFill="1" applyBorder="1" applyAlignment="1">
      <alignment horizontal="center" vertical="center"/>
    </xf>
    <xf numFmtId="49" fontId="15" fillId="2" borderId="13" xfId="3" applyNumberFormat="1" applyFont="1" applyFill="1" applyBorder="1" applyAlignment="1">
      <alignment horizontal="center" vertical="center"/>
    </xf>
    <xf numFmtId="0" fontId="8" fillId="0" borderId="13" xfId="3" applyFont="1" applyBorder="1" applyAlignment="1">
      <alignment horizontal="center" vertical="center" wrapText="1"/>
    </xf>
    <xf numFmtId="0" fontId="62" fillId="0" borderId="0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 wrapText="1" readingOrder="2"/>
    </xf>
    <xf numFmtId="0" fontId="45" fillId="0" borderId="0" xfId="0" applyFont="1" applyAlignment="1">
      <alignment horizontal="center" vertical="center" readingOrder="2"/>
    </xf>
    <xf numFmtId="0" fontId="42" fillId="2" borderId="31" xfId="2" applyFont="1" applyFill="1" applyBorder="1" applyAlignment="1">
      <alignment horizontal="center" vertical="center" readingOrder="2"/>
    </xf>
    <xf numFmtId="0" fontId="42" fillId="2" borderId="32" xfId="2" applyFont="1" applyFill="1" applyBorder="1" applyAlignment="1">
      <alignment horizontal="center" vertical="center" readingOrder="2"/>
    </xf>
    <xf numFmtId="0" fontId="42" fillId="2" borderId="33" xfId="2" applyFont="1" applyFill="1" applyBorder="1" applyAlignment="1">
      <alignment horizontal="center" vertical="center" readingOrder="2"/>
    </xf>
    <xf numFmtId="0" fontId="42" fillId="2" borderId="34" xfId="2" applyFont="1" applyFill="1" applyBorder="1" applyAlignment="1">
      <alignment horizontal="center" vertical="center" readingOrder="2"/>
    </xf>
    <xf numFmtId="0" fontId="1" fillId="2" borderId="70" xfId="9" applyFill="1" applyBorder="1" applyAlignment="1">
      <alignment horizontal="center" vertical="center"/>
    </xf>
    <xf numFmtId="0" fontId="1" fillId="2" borderId="61" xfId="9" applyFill="1" applyBorder="1" applyAlignment="1">
      <alignment horizontal="center" vertical="center"/>
    </xf>
    <xf numFmtId="0" fontId="46" fillId="2" borderId="71" xfId="9" applyFont="1" applyFill="1" applyBorder="1" applyAlignment="1">
      <alignment horizontal="center" vertical="center" wrapText="1"/>
    </xf>
    <xf numFmtId="0" fontId="46" fillId="2" borderId="73" xfId="9" applyFont="1" applyFill="1" applyBorder="1" applyAlignment="1">
      <alignment horizontal="center" vertical="center" wrapText="1"/>
    </xf>
    <xf numFmtId="0" fontId="52" fillId="0" borderId="0" xfId="9" applyFont="1" applyAlignment="1">
      <alignment horizontal="center" vertical="center"/>
    </xf>
    <xf numFmtId="0" fontId="47" fillId="2" borderId="68" xfId="11" applyFont="1" applyFill="1" applyBorder="1" applyAlignment="1">
      <alignment horizontal="center" vertical="center" wrapText="1" readingOrder="2"/>
    </xf>
    <xf numFmtId="0" fontId="47" fillId="2" borderId="72" xfId="11" applyFont="1" applyFill="1" applyBorder="1" applyAlignment="1">
      <alignment horizontal="center" vertical="center" wrapText="1" readingOrder="2"/>
    </xf>
    <xf numFmtId="0" fontId="47" fillId="2" borderId="69" xfId="11" applyFont="1" applyFill="1" applyBorder="1" applyAlignment="1">
      <alignment horizontal="center" vertical="center" wrapText="1" readingOrder="2"/>
    </xf>
    <xf numFmtId="0" fontId="22" fillId="2" borderId="33" xfId="2" applyFont="1" applyFill="1" applyBorder="1" applyAlignment="1">
      <alignment horizontal="center" vertical="center" readingOrder="2"/>
    </xf>
    <xf numFmtId="0" fontId="22" fillId="6" borderId="84" xfId="2" applyFont="1" applyFill="1" applyBorder="1" applyAlignment="1">
      <alignment horizontal="center" vertical="center" readingOrder="2"/>
    </xf>
    <xf numFmtId="0" fontId="22" fillId="6" borderId="84" xfId="2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 wrapText="1"/>
    </xf>
    <xf numFmtId="164" fontId="5" fillId="2" borderId="91" xfId="1" applyNumberFormat="1" applyFont="1" applyFill="1" applyBorder="1" applyAlignment="1">
      <alignment horizontal="center" vertical="center" wrapText="1"/>
    </xf>
  </cellXfs>
  <cellStyles count="16">
    <cellStyle name="Normal" xfId="0" builtinId="0"/>
    <cellStyle name="Normal 2" xfId="1"/>
    <cellStyle name="Normal 2 2" xfId="5"/>
    <cellStyle name="Normal 2 3" xfId="9"/>
    <cellStyle name="Normal 2 4" xfId="15"/>
    <cellStyle name="Normal 3" xfId="2"/>
    <cellStyle name="Normal 3 2" xfId="4"/>
    <cellStyle name="Normal 3 2 2" xfId="11"/>
    <cellStyle name="Normal 4" xfId="3"/>
    <cellStyle name="Normal 4 2" xfId="10"/>
    <cellStyle name="Normal 5" xfId="6"/>
    <cellStyle name="Normal 5 2" xfId="7"/>
    <cellStyle name="Normal 5 2 2" xfId="13"/>
    <cellStyle name="Normal 5 3" xfId="12"/>
    <cellStyle name="Normal 6" xfId="8"/>
    <cellStyle name="Normal 6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5D8-4EEB-ABDF-2F9899E51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lang="ar-SA" sz="240" b="0" i="0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1" r="0.750000000000009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AB-4D66-8D38-41032B20D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lang="ar-SA" sz="240" b="0" i="0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1" r="0.750000000000009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A6E-44CF-A166-63836F6D2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lang="ar-SA" sz="240" b="0" i="0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1" r="0.750000000000009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1E-49A4-9FF7-8056D6235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lang="ar-SA" sz="240" b="0" i="0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1" r="0.750000000000009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0</xdr:row>
      <xdr:rowOff>0</xdr:rowOff>
    </xdr:from>
    <xdr:to>
      <xdr:col>14</xdr:col>
      <xdr:colOff>19050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0</xdr:row>
      <xdr:rowOff>0</xdr:rowOff>
    </xdr:from>
    <xdr:to>
      <xdr:col>14</xdr:col>
      <xdr:colOff>19050</xdr:colOff>
      <xdr:row>0</xdr:row>
      <xdr:rowOff>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23\&#1575;&#1604;&#1575;&#1581;&#1589;&#1575;&#1574;&#1610;&#1577;%20&#1575;&#1604;&#1587;&#1606;&#1608;&#1610;&#1577;%202023\&#1605;&#1604;&#1601;&#1575;&#1578;%20&#1573;&#1593;&#1583;&#1575;&#1583;%20&#1575;&#1604;&#1575;&#1581;&#1589;&#1575;&#1574;&#1610;&#1577;%20&#1575;&#1604;&#1587;&#1606;&#1608;&#1610;&#1577;\&#1575;&#1604;&#1573;&#1581;&#1589;&#1575;&#1574;&#1610;&#1577;%20&#1575;&#1604;&#1587;&#1606;&#1608;&#1610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صفحة 1"/>
      <sheetName val="عدد القضايا بالمحافظات"/>
      <sheetName val="جهة البلاغ"/>
      <sheetName val="الجرائم العشر"/>
      <sheetName val="التقنية"/>
      <sheetName val="مقارنة بالتصنيف"/>
      <sheetName val="مقارنة بالمحافظات"/>
      <sheetName val="جهة البلاغ "/>
      <sheetName val="التصنيف القانوني بالمحافظات"/>
      <sheetName val="القضايا بالشهور"/>
      <sheetName val="اعلى 10 دوائر"/>
      <sheetName val="التغيير العددي"/>
      <sheetName val="الدوائر بالتصنيف"/>
      <sheetName val="المتهمين"/>
      <sheetName val="المتهمين بالمحافظات"/>
      <sheetName val="الجرائم بالمحافظات"/>
      <sheetName val="مقارنة بالجرائم"/>
      <sheetName val="الجرائم بالجنسيات"/>
      <sheetName val="نوع التصرف"/>
      <sheetName val="سبب الحفظ"/>
      <sheetName val="البراء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B3">
            <v>701</v>
          </cell>
          <cell r="C3">
            <v>15730</v>
          </cell>
        </row>
        <row r="14">
          <cell r="B14">
            <v>1777</v>
          </cell>
          <cell r="C14">
            <v>35777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rightToLeft="1" tabSelected="1" workbookViewId="0">
      <selection activeCell="J11" sqref="J11"/>
    </sheetView>
  </sheetViews>
  <sheetFormatPr defaultColWidth="9.140625" defaultRowHeight="15"/>
  <cols>
    <col min="1" max="1" width="22.140625" style="55" customWidth="1"/>
    <col min="2" max="4" width="9.140625" style="55"/>
    <col min="5" max="5" width="12.140625" style="55" bestFit="1" customWidth="1"/>
    <col min="6" max="16384" width="9.140625" style="55"/>
  </cols>
  <sheetData>
    <row r="1" spans="1:5" s="79" customFormat="1" ht="59.25" customHeight="1">
      <c r="A1" s="173" t="s">
        <v>93</v>
      </c>
      <c r="B1" s="174"/>
      <c r="C1" s="174"/>
      <c r="D1" s="174"/>
      <c r="E1" s="174"/>
    </row>
    <row r="2" spans="1:5" ht="31.5" customHeight="1" thickBot="1"/>
    <row r="3" spans="1:5" ht="60.75" customHeight="1">
      <c r="A3" s="102" t="s">
        <v>92</v>
      </c>
      <c r="B3" s="103" t="s">
        <v>86</v>
      </c>
      <c r="C3" s="103" t="s">
        <v>87</v>
      </c>
      <c r="D3" s="103" t="s">
        <v>88</v>
      </c>
      <c r="E3" s="104" t="s">
        <v>1</v>
      </c>
    </row>
    <row r="4" spans="1:5" ht="49.5" customHeight="1">
      <c r="A4" s="105" t="s">
        <v>85</v>
      </c>
      <c r="B4" s="92">
        <v>1777</v>
      </c>
      <c r="C4" s="92">
        <v>35777</v>
      </c>
      <c r="D4" s="92">
        <v>282</v>
      </c>
      <c r="E4" s="106">
        <f>SUM(B4:D4)</f>
        <v>37836</v>
      </c>
    </row>
    <row r="5" spans="1:5" s="59" customFormat="1" ht="36.75" customHeight="1" thickBot="1">
      <c r="A5" s="107" t="s">
        <v>38</v>
      </c>
      <c r="B5" s="60">
        <f>B4/$E$4</f>
        <v>4.6965852627127602E-2</v>
      </c>
      <c r="C5" s="60">
        <f>C4/$E$4</f>
        <v>0.94558092821651341</v>
      </c>
      <c r="D5" s="60">
        <f>D4/$E$4</f>
        <v>7.4532191563590235E-3</v>
      </c>
      <c r="E5" s="61">
        <f>E4/$E$4</f>
        <v>1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rightToLeft="1" workbookViewId="0">
      <selection activeCell="H5" sqref="H5"/>
    </sheetView>
  </sheetViews>
  <sheetFormatPr defaultRowHeight="15"/>
  <cols>
    <col min="1" max="1" width="20.85546875" style="56" customWidth="1"/>
    <col min="2" max="2" width="15.5703125" style="56" customWidth="1"/>
    <col min="3" max="3" width="15" style="56" customWidth="1"/>
    <col min="4" max="4" width="15.85546875" style="56" customWidth="1"/>
    <col min="5" max="5" width="10.85546875" style="56" customWidth="1"/>
    <col min="6" max="16384" width="9.140625" style="56"/>
  </cols>
  <sheetData>
    <row r="1" spans="1:5" ht="45.75" customHeight="1">
      <c r="A1" s="254" t="s">
        <v>111</v>
      </c>
      <c r="B1" s="254"/>
      <c r="C1" s="254"/>
      <c r="D1" s="254"/>
      <c r="E1" s="254"/>
    </row>
    <row r="2" spans="1:5" ht="15.75" thickBot="1"/>
    <row r="3" spans="1:5" ht="21.75" customHeight="1">
      <c r="A3" s="255" t="s">
        <v>77</v>
      </c>
      <c r="B3" s="257" t="s">
        <v>74</v>
      </c>
      <c r="C3" s="257"/>
      <c r="D3" s="250" t="s">
        <v>1</v>
      </c>
      <c r="E3" s="252" t="s">
        <v>80</v>
      </c>
    </row>
    <row r="4" spans="1:5" s="57" customFormat="1" ht="63" customHeight="1">
      <c r="A4" s="256"/>
      <c r="B4" s="58" t="s">
        <v>75</v>
      </c>
      <c r="C4" s="58" t="s">
        <v>76</v>
      </c>
      <c r="D4" s="251"/>
      <c r="E4" s="253"/>
    </row>
    <row r="5" spans="1:5" ht="57" customHeight="1">
      <c r="A5" s="70" t="s">
        <v>78</v>
      </c>
      <c r="B5" s="62">
        <v>13923</v>
      </c>
      <c r="C5" s="62">
        <v>1519</v>
      </c>
      <c r="D5" s="63">
        <f>SUM(B5:C5)</f>
        <v>15442</v>
      </c>
      <c r="E5" s="71">
        <f>B5/D5</f>
        <v>0.90163191296464185</v>
      </c>
    </row>
    <row r="6" spans="1:5" ht="61.5" customHeight="1" thickBot="1">
      <c r="A6" s="72" t="s">
        <v>79</v>
      </c>
      <c r="B6" s="73">
        <v>15530</v>
      </c>
      <c r="C6" s="73">
        <v>2300</v>
      </c>
      <c r="D6" s="74">
        <f>SUM(B6:C6)</f>
        <v>17830</v>
      </c>
      <c r="E6" s="75">
        <f t="shared" ref="E6" si="0">B6/D6</f>
        <v>0.87100392596747056</v>
      </c>
    </row>
    <row r="7" spans="1:5" ht="61.5" customHeight="1" thickBot="1">
      <c r="A7" s="67" t="s">
        <v>66</v>
      </c>
      <c r="B7" s="68">
        <f>B6-B5</f>
        <v>1607</v>
      </c>
      <c r="C7" s="68">
        <f t="shared" ref="C7:D7" si="1">C6-C5</f>
        <v>781</v>
      </c>
      <c r="D7" s="69">
        <f t="shared" si="1"/>
        <v>2388</v>
      </c>
    </row>
    <row r="8" spans="1:5" ht="49.5" customHeight="1" thickBot="1">
      <c r="A8" s="64" t="s">
        <v>31</v>
      </c>
      <c r="B8" s="65">
        <f>B7/B5</f>
        <v>0.11542052718523307</v>
      </c>
      <c r="C8" s="65">
        <f t="shared" ref="C8:D8" si="2">C7/C5</f>
        <v>0.51415404871626069</v>
      </c>
      <c r="D8" s="66">
        <f t="shared" si="2"/>
        <v>0.15464318093511203</v>
      </c>
    </row>
  </sheetData>
  <mergeCells count="5">
    <mergeCell ref="D3:D4"/>
    <mergeCell ref="E3:E4"/>
    <mergeCell ref="A1:E1"/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6"/>
  <dimension ref="A1:E7"/>
  <sheetViews>
    <sheetView rightToLeft="1" zoomScale="62" zoomScaleNormal="62" workbookViewId="0">
      <selection activeCell="L15" sqref="L15"/>
    </sheetView>
  </sheetViews>
  <sheetFormatPr defaultColWidth="9.140625" defaultRowHeight="29.25"/>
  <cols>
    <col min="1" max="1" width="34.85546875" style="20" customWidth="1"/>
    <col min="2" max="2" width="17.7109375" style="20" customWidth="1"/>
    <col min="3" max="3" width="24.140625" style="20" customWidth="1"/>
    <col min="4" max="4" width="26.7109375" style="20" customWidth="1"/>
    <col min="5" max="5" width="23" style="20" customWidth="1"/>
    <col min="6" max="16384" width="9.140625" style="20"/>
  </cols>
  <sheetData>
    <row r="1" spans="1:5" ht="36.75" customHeight="1">
      <c r="B1" s="175"/>
      <c r="C1" s="175"/>
      <c r="D1" s="175"/>
      <c r="E1" s="175"/>
    </row>
    <row r="2" spans="1:5" ht="40.5" customHeight="1">
      <c r="A2" s="176" t="s">
        <v>91</v>
      </c>
      <c r="B2" s="176"/>
      <c r="C2" s="176"/>
      <c r="D2" s="176"/>
      <c r="E2" s="176"/>
    </row>
    <row r="3" spans="1:5" ht="59.25" customHeight="1" thickBot="1"/>
    <row r="4" spans="1:5" ht="70.5" customHeight="1">
      <c r="A4" s="94" t="s">
        <v>77</v>
      </c>
      <c r="B4" s="95" t="s">
        <v>90</v>
      </c>
      <c r="C4" s="95" t="s">
        <v>89</v>
      </c>
      <c r="D4" s="95" t="s">
        <v>88</v>
      </c>
      <c r="E4" s="96" t="s">
        <v>37</v>
      </c>
    </row>
    <row r="5" spans="1:5" ht="44.25" customHeight="1">
      <c r="A5" s="97">
        <v>2022</v>
      </c>
      <c r="B5" s="93">
        <v>1378</v>
      </c>
      <c r="C5" s="93">
        <v>30543</v>
      </c>
      <c r="D5" s="93">
        <v>356</v>
      </c>
      <c r="E5" s="98">
        <f>SUM(B5:D5)</f>
        <v>32277</v>
      </c>
    </row>
    <row r="6" spans="1:5" ht="37.5" customHeight="1">
      <c r="A6" s="97">
        <v>2023</v>
      </c>
      <c r="B6" s="93">
        <v>1777</v>
      </c>
      <c r="C6" s="93">
        <v>35777</v>
      </c>
      <c r="D6" s="93">
        <v>282</v>
      </c>
      <c r="E6" s="98">
        <f>SUM(B6:D6)</f>
        <v>37836</v>
      </c>
    </row>
    <row r="7" spans="1:5" ht="78" customHeight="1" thickBot="1">
      <c r="A7" s="99" t="s">
        <v>31</v>
      </c>
      <c r="B7" s="100">
        <f>((B6-B5)/B5)</f>
        <v>0.2895500725689405</v>
      </c>
      <c r="C7" s="100">
        <f t="shared" ref="C7:E7" si="0">((C6-C5)/C5)</f>
        <v>0.17136496087483222</v>
      </c>
      <c r="D7" s="100">
        <f t="shared" si="0"/>
        <v>-0.20786516853932585</v>
      </c>
      <c r="E7" s="101">
        <f t="shared" si="0"/>
        <v>0.17222790222139603</v>
      </c>
    </row>
  </sheetData>
  <mergeCells count="2">
    <mergeCell ref="B1:E1"/>
    <mergeCell ref="A2:E2"/>
  </mergeCells>
  <printOptions horizontalCentered="1"/>
  <pageMargins left="0.35433070866141736" right="0.35433070866141736" top="0.70866141732283472" bottom="0.39370078740157483" header="0.51181102362204722" footer="0.51181102362204722"/>
  <pageSetup scale="63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Zeros="0" rightToLeft="1" zoomScale="60" zoomScaleNormal="60" workbookViewId="0">
      <selection activeCell="J17" sqref="J17"/>
    </sheetView>
  </sheetViews>
  <sheetFormatPr defaultColWidth="9.140625" defaultRowHeight="12.75"/>
  <cols>
    <col min="1" max="1" width="11.7109375" style="76" customWidth="1"/>
    <col min="2" max="2" width="11.7109375" style="77" customWidth="1"/>
    <col min="3" max="3" width="18" style="77" customWidth="1"/>
    <col min="4" max="4" width="22.7109375" style="77" customWidth="1"/>
    <col min="5" max="5" width="24.140625" style="77" customWidth="1"/>
    <col min="6" max="6" width="18.140625" style="77" customWidth="1"/>
    <col min="7" max="7" width="34" style="77" customWidth="1"/>
    <col min="8" max="8" width="27.140625" style="77" customWidth="1"/>
    <col min="9" max="9" width="21.28515625" style="77" customWidth="1"/>
    <col min="10" max="16384" width="9.140625" style="77"/>
  </cols>
  <sheetData>
    <row r="1" spans="1:9" ht="15" customHeight="1"/>
    <row r="2" spans="1:9" s="79" customFormat="1" ht="18.75" customHeight="1">
      <c r="A2" s="177"/>
      <c r="B2" s="177"/>
      <c r="C2" s="177"/>
      <c r="D2" s="177"/>
      <c r="E2" s="177"/>
      <c r="F2" s="177"/>
      <c r="G2" s="177"/>
      <c r="H2" s="78"/>
    </row>
    <row r="3" spans="1:9" s="79" customFormat="1" ht="59.25" customHeight="1">
      <c r="A3" s="185" t="s">
        <v>95</v>
      </c>
      <c r="B3" s="185"/>
      <c r="C3" s="185"/>
      <c r="D3" s="185"/>
      <c r="E3" s="185"/>
      <c r="F3" s="185"/>
      <c r="G3" s="185"/>
      <c r="H3" s="185"/>
      <c r="I3" s="185"/>
    </row>
    <row r="4" spans="1:9" s="79" customFormat="1" ht="55.5" customHeight="1">
      <c r="A4" s="176"/>
      <c r="B4" s="176"/>
      <c r="C4" s="176"/>
      <c r="D4" s="176"/>
      <c r="E4" s="176"/>
      <c r="F4" s="176"/>
      <c r="G4" s="176"/>
      <c r="H4" s="176"/>
    </row>
    <row r="5" spans="1:9" s="79" customFormat="1" ht="16.5" customHeight="1">
      <c r="A5" s="80"/>
      <c r="B5" s="81"/>
      <c r="C5" s="81"/>
      <c r="D5" s="81"/>
      <c r="E5" s="81"/>
      <c r="F5" s="81"/>
      <c r="G5" s="81"/>
      <c r="H5" s="81"/>
    </row>
    <row r="6" spans="1:9" s="79" customFormat="1" ht="16.5" customHeight="1">
      <c r="A6" s="80"/>
      <c r="B6" s="81"/>
      <c r="C6" s="81"/>
      <c r="D6" s="81"/>
      <c r="E6" s="81"/>
      <c r="F6" s="81"/>
      <c r="G6" s="81"/>
      <c r="H6" s="81"/>
    </row>
    <row r="7" spans="1:9" s="79" customFormat="1" ht="36.75" customHeight="1" thickBot="1">
      <c r="A7" s="80"/>
      <c r="B7" s="81"/>
      <c r="C7" s="81"/>
      <c r="D7" s="81"/>
      <c r="E7" s="81"/>
      <c r="F7" s="81"/>
      <c r="G7" s="81"/>
      <c r="H7" s="81"/>
    </row>
    <row r="8" spans="1:9" s="85" customFormat="1" ht="118.5" customHeight="1">
      <c r="A8" s="178" t="s">
        <v>101</v>
      </c>
      <c r="B8" s="179"/>
      <c r="C8" s="180"/>
      <c r="D8" s="82" t="s">
        <v>81</v>
      </c>
      <c r="E8" s="82" t="s">
        <v>82</v>
      </c>
      <c r="F8" s="82" t="s">
        <v>83</v>
      </c>
      <c r="G8" s="83" t="s">
        <v>84</v>
      </c>
      <c r="H8" s="84" t="s">
        <v>1</v>
      </c>
      <c r="I8" s="84" t="s">
        <v>94</v>
      </c>
    </row>
    <row r="9" spans="1:9" ht="82.5" customHeight="1" thickBot="1">
      <c r="A9" s="183" t="s">
        <v>85</v>
      </c>
      <c r="B9" s="184"/>
      <c r="C9" s="184"/>
      <c r="D9" s="87">
        <v>1178</v>
      </c>
      <c r="E9" s="87">
        <v>12872</v>
      </c>
      <c r="F9" s="87">
        <v>58</v>
      </c>
      <c r="G9" s="87">
        <v>23728</v>
      </c>
      <c r="H9" s="88">
        <f>SUM(D9:G9)</f>
        <v>37836</v>
      </c>
      <c r="I9" s="91">
        <f>G10+F10+E10</f>
        <v>0.96886563061634423</v>
      </c>
    </row>
    <row r="10" spans="1:9" s="86" customFormat="1" ht="84.75" customHeight="1" thickBot="1">
      <c r="A10" s="181" t="s">
        <v>38</v>
      </c>
      <c r="B10" s="182"/>
      <c r="C10" s="182"/>
      <c r="D10" s="108">
        <f>D9/$H$9</f>
        <v>3.1134369383655776E-2</v>
      </c>
      <c r="E10" s="108">
        <f>E9/$H$9</f>
        <v>0.34020509567607571</v>
      </c>
      <c r="F10" s="108">
        <f>F9/$H$9</f>
        <v>1.5329315995348345E-3</v>
      </c>
      <c r="G10" s="108">
        <f>G9/$H$9</f>
        <v>0.6271276033407337</v>
      </c>
      <c r="H10" s="109">
        <v>1</v>
      </c>
    </row>
    <row r="11" spans="1:9" s="90" customFormat="1" ht="23.25">
      <c r="A11" s="89"/>
    </row>
  </sheetData>
  <mergeCells count="6">
    <mergeCell ref="A2:G2"/>
    <mergeCell ref="A4:H4"/>
    <mergeCell ref="A8:C8"/>
    <mergeCell ref="A10:C10"/>
    <mergeCell ref="A9:C9"/>
    <mergeCell ref="A3:I3"/>
  </mergeCells>
  <printOptions horizontalCentered="1"/>
  <pageMargins left="0.11811023622047245" right="0.11811023622047245" top="0.51181102362204722" bottom="0.35433070866141736" header="0.15748031496062992" footer="0.15748031496062992"/>
  <pageSetup paperSize="9" scale="50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4"/>
  <dimension ref="A1:J58"/>
  <sheetViews>
    <sheetView rightToLeft="1" zoomScale="60" zoomScaleNormal="60" workbookViewId="0">
      <selection activeCell="L9" sqref="L9"/>
    </sheetView>
  </sheetViews>
  <sheetFormatPr defaultColWidth="9.140625" defaultRowHeight="12.75"/>
  <cols>
    <col min="1" max="1" width="39.7109375" style="25" customWidth="1"/>
    <col min="2" max="2" width="25.85546875" style="25" customWidth="1"/>
    <col min="3" max="3" width="25.7109375" style="25" customWidth="1"/>
    <col min="4" max="4" width="28.7109375" style="25" customWidth="1"/>
    <col min="5" max="5" width="24.140625" style="25" customWidth="1"/>
    <col min="6" max="6" width="25.140625" style="25" customWidth="1"/>
    <col min="7" max="7" width="27.85546875" style="25" customWidth="1"/>
    <col min="8" max="9" width="32.85546875" style="25" customWidth="1"/>
    <col min="10" max="10" width="15.140625" style="25" customWidth="1"/>
    <col min="11" max="16384" width="9.140625" style="25"/>
  </cols>
  <sheetData>
    <row r="1" spans="1:10" s="23" customFormat="1" ht="31.5"/>
    <row r="2" spans="1:10" s="23" customFormat="1" ht="31.5"/>
    <row r="3" spans="1:10" s="23" customFormat="1" ht="60" customHeight="1">
      <c r="A3" s="211" t="s">
        <v>65</v>
      </c>
      <c r="B3" s="211"/>
      <c r="C3" s="211"/>
      <c r="D3" s="211"/>
      <c r="E3" s="211"/>
      <c r="F3" s="211"/>
      <c r="G3" s="211"/>
      <c r="H3" s="211"/>
      <c r="I3" s="211"/>
    </row>
    <row r="4" spans="1:10" s="23" customFormat="1" ht="19.5" customHeight="1"/>
    <row r="5" spans="1:10" s="23" customFormat="1" ht="63.75" customHeight="1" thickBot="1"/>
    <row r="6" spans="1:10" s="24" customFormat="1" ht="40.5" customHeight="1" thickBot="1">
      <c r="A6" s="212" t="s">
        <v>63</v>
      </c>
      <c r="B6" s="215" t="s">
        <v>53</v>
      </c>
      <c r="C6" s="216"/>
      <c r="D6" s="216"/>
      <c r="E6" s="216"/>
      <c r="F6" s="216"/>
      <c r="G6" s="217"/>
      <c r="H6" s="218" t="s">
        <v>61</v>
      </c>
      <c r="I6" s="221" t="s">
        <v>62</v>
      </c>
    </row>
    <row r="7" spans="1:10" s="24" customFormat="1" ht="52.5" customHeight="1" thickBot="1">
      <c r="A7" s="213"/>
      <c r="B7" s="224" t="s">
        <v>54</v>
      </c>
      <c r="C7" s="225"/>
      <c r="D7" s="226" t="s">
        <v>59</v>
      </c>
      <c r="E7" s="228" t="s">
        <v>64</v>
      </c>
      <c r="F7" s="225"/>
      <c r="G7" s="226" t="s">
        <v>60</v>
      </c>
      <c r="H7" s="219"/>
      <c r="I7" s="222"/>
    </row>
    <row r="8" spans="1:10" s="24" customFormat="1" ht="53.25" customHeight="1" thickBot="1">
      <c r="A8" s="214"/>
      <c r="B8" s="26" t="s">
        <v>55</v>
      </c>
      <c r="C8" s="27" t="s">
        <v>56</v>
      </c>
      <c r="D8" s="227"/>
      <c r="E8" s="28" t="s">
        <v>57</v>
      </c>
      <c r="F8" s="29" t="s">
        <v>58</v>
      </c>
      <c r="G8" s="227"/>
      <c r="H8" s="220"/>
      <c r="I8" s="223"/>
    </row>
    <row r="9" spans="1:10" s="23" customFormat="1" ht="59.25" customHeight="1" thickBot="1">
      <c r="A9" s="161">
        <v>2022</v>
      </c>
      <c r="B9" s="44">
        <v>35023</v>
      </c>
      <c r="C9" s="45">
        <v>4319</v>
      </c>
      <c r="D9" s="46">
        <v>39342</v>
      </c>
      <c r="E9" s="47">
        <v>721</v>
      </c>
      <c r="F9" s="45">
        <v>50</v>
      </c>
      <c r="G9" s="46">
        <v>771</v>
      </c>
      <c r="H9" s="48">
        <v>40113</v>
      </c>
      <c r="I9" s="49">
        <v>32277</v>
      </c>
    </row>
    <row r="10" spans="1:10" s="23" customFormat="1" ht="68.25" customHeight="1" thickBot="1">
      <c r="A10" s="161">
        <v>2023</v>
      </c>
      <c r="B10" s="44">
        <v>42362</v>
      </c>
      <c r="C10" s="45">
        <v>4558</v>
      </c>
      <c r="D10" s="50">
        <f>SUM(B10:C10)</f>
        <v>46920</v>
      </c>
      <c r="E10" s="47">
        <v>683</v>
      </c>
      <c r="F10" s="45">
        <v>64</v>
      </c>
      <c r="G10" s="50">
        <f>SUM(E10:F10)</f>
        <v>747</v>
      </c>
      <c r="H10" s="51">
        <f>SUM(G10+D10)</f>
        <v>47667</v>
      </c>
      <c r="I10" s="52">
        <v>37836</v>
      </c>
    </row>
    <row r="11" spans="1:10" s="23" customFormat="1" ht="68.25" hidden="1" customHeight="1">
      <c r="A11" s="162"/>
      <c r="B11" s="35">
        <f>B10-B9</f>
        <v>7339</v>
      </c>
      <c r="C11" s="35">
        <f t="shared" ref="C11:I11" si="0">C10-C9</f>
        <v>239</v>
      </c>
      <c r="D11" s="35">
        <f t="shared" si="0"/>
        <v>7578</v>
      </c>
      <c r="E11" s="35">
        <f t="shared" si="0"/>
        <v>-38</v>
      </c>
      <c r="F11" s="35">
        <f t="shared" si="0"/>
        <v>14</v>
      </c>
      <c r="G11" s="35">
        <f t="shared" si="0"/>
        <v>-24</v>
      </c>
      <c r="H11" s="35">
        <f t="shared" si="0"/>
        <v>7554</v>
      </c>
      <c r="I11" s="36">
        <f t="shared" si="0"/>
        <v>5559</v>
      </c>
    </row>
    <row r="12" spans="1:10" s="23" customFormat="1" ht="106.5" customHeight="1" thickBot="1">
      <c r="A12" s="37" t="s">
        <v>31</v>
      </c>
      <c r="B12" s="38">
        <f>B11/B9</f>
        <v>0.20954801130685549</v>
      </c>
      <c r="C12" s="38">
        <f t="shared" ref="C12:I12" si="1">C11/C9</f>
        <v>5.5336883537855985E-2</v>
      </c>
      <c r="D12" s="38">
        <f t="shared" si="1"/>
        <v>0.19261857556809517</v>
      </c>
      <c r="E12" s="38">
        <f t="shared" si="1"/>
        <v>-5.2704576976421634E-2</v>
      </c>
      <c r="F12" s="38">
        <f t="shared" si="1"/>
        <v>0.28000000000000003</v>
      </c>
      <c r="G12" s="38">
        <f t="shared" si="1"/>
        <v>-3.1128404669260701E-2</v>
      </c>
      <c r="H12" s="38">
        <f t="shared" si="1"/>
        <v>0.18831800164535187</v>
      </c>
      <c r="I12" s="39">
        <f t="shared" si="1"/>
        <v>0.17222790222139603</v>
      </c>
    </row>
    <row r="13" spans="1:10" s="23" customFormat="1" ht="36" customHeight="1" thickBot="1">
      <c r="G13" s="32"/>
    </row>
    <row r="14" spans="1:10" s="163" customFormat="1" ht="45" customHeight="1">
      <c r="A14" s="199" t="s">
        <v>110</v>
      </c>
      <c r="B14" s="201" t="s">
        <v>102</v>
      </c>
      <c r="C14" s="202"/>
      <c r="D14" s="202"/>
      <c r="E14" s="203"/>
      <c r="F14" s="204" t="s">
        <v>103</v>
      </c>
      <c r="G14" s="202"/>
      <c r="H14" s="202"/>
      <c r="I14" s="203"/>
      <c r="J14" s="205" t="s">
        <v>104</v>
      </c>
    </row>
    <row r="15" spans="1:10" s="163" customFormat="1" ht="28.5" customHeight="1">
      <c r="A15" s="200"/>
      <c r="B15" s="207" t="s">
        <v>105</v>
      </c>
      <c r="C15" s="208"/>
      <c r="D15" s="208" t="s">
        <v>106</v>
      </c>
      <c r="E15" s="209"/>
      <c r="F15" s="210" t="s">
        <v>105</v>
      </c>
      <c r="G15" s="208"/>
      <c r="H15" s="208" t="s">
        <v>106</v>
      </c>
      <c r="I15" s="209"/>
      <c r="J15" s="206"/>
    </row>
    <row r="16" spans="1:10" s="163" customFormat="1" ht="40.5" customHeight="1">
      <c r="A16" s="200"/>
      <c r="B16" s="165" t="s">
        <v>107</v>
      </c>
      <c r="C16" s="164" t="s">
        <v>108</v>
      </c>
      <c r="D16" s="164" t="s">
        <v>107</v>
      </c>
      <c r="E16" s="166" t="s">
        <v>108</v>
      </c>
      <c r="F16" s="171" t="s">
        <v>107</v>
      </c>
      <c r="G16" s="164" t="s">
        <v>108</v>
      </c>
      <c r="H16" s="164" t="s">
        <v>107</v>
      </c>
      <c r="I16" s="166" t="s">
        <v>108</v>
      </c>
      <c r="J16" s="206"/>
    </row>
    <row r="17" spans="1:10" s="163" customFormat="1" ht="70.5" customHeight="1" thickBot="1">
      <c r="A17" s="167" t="s">
        <v>85</v>
      </c>
      <c r="B17" s="168">
        <v>22727</v>
      </c>
      <c r="C17" s="169">
        <v>504</v>
      </c>
      <c r="D17" s="169">
        <v>2535</v>
      </c>
      <c r="E17" s="170">
        <v>34</v>
      </c>
      <c r="F17" s="172">
        <v>19635</v>
      </c>
      <c r="G17" s="169">
        <v>179</v>
      </c>
      <c r="H17" s="169">
        <v>2023</v>
      </c>
      <c r="I17" s="170">
        <v>30</v>
      </c>
      <c r="J17" s="188">
        <f>SUM(B19:I19)</f>
        <v>47667</v>
      </c>
    </row>
    <row r="18" spans="1:10" s="163" customFormat="1" ht="70.5" customHeight="1" thickBot="1">
      <c r="A18" s="186" t="s">
        <v>1</v>
      </c>
      <c r="B18" s="194">
        <f>SUM(B17:C17)</f>
        <v>23231</v>
      </c>
      <c r="C18" s="195"/>
      <c r="D18" s="196">
        <f>SUM(D17:E17)</f>
        <v>2569</v>
      </c>
      <c r="E18" s="197"/>
      <c r="F18" s="198">
        <f>SUM(F17:G17)</f>
        <v>19814</v>
      </c>
      <c r="G18" s="195"/>
      <c r="H18" s="196">
        <f>SUM(H17:I17)</f>
        <v>2053</v>
      </c>
      <c r="I18" s="197"/>
      <c r="J18" s="189"/>
    </row>
    <row r="19" spans="1:10" s="23" customFormat="1" ht="57.75" customHeight="1" thickBot="1">
      <c r="A19" s="187"/>
      <c r="B19" s="194">
        <f>SUM(B18:E18)</f>
        <v>25800</v>
      </c>
      <c r="C19" s="198"/>
      <c r="D19" s="198"/>
      <c r="E19" s="197"/>
      <c r="F19" s="198">
        <f>SUM(F18:I18)</f>
        <v>21867</v>
      </c>
      <c r="G19" s="198"/>
      <c r="H19" s="198"/>
      <c r="I19" s="197"/>
      <c r="J19" s="190"/>
    </row>
    <row r="20" spans="1:10" s="23" customFormat="1" ht="57.75" customHeight="1" thickBot="1">
      <c r="A20" s="167" t="s">
        <v>109</v>
      </c>
      <c r="B20" s="191">
        <f>B19/J17</f>
        <v>0.54125495625904718</v>
      </c>
      <c r="C20" s="192"/>
      <c r="D20" s="192"/>
      <c r="E20" s="193"/>
      <c r="F20" s="192">
        <f>F19/J17</f>
        <v>0.45874504374095287</v>
      </c>
      <c r="G20" s="192"/>
      <c r="H20" s="192"/>
      <c r="I20" s="193"/>
    </row>
    <row r="21" spans="1:10" s="23" customFormat="1" ht="31.5"/>
    <row r="22" spans="1:10" s="23" customFormat="1" ht="31.5"/>
    <row r="23" spans="1:10" s="23" customFormat="1" ht="31.5"/>
    <row r="24" spans="1:10" s="23" customFormat="1" ht="31.5"/>
    <row r="25" spans="1:10" s="23" customFormat="1" ht="49.5" customHeight="1"/>
    <row r="26" spans="1:10" s="23" customFormat="1" ht="31.5"/>
    <row r="27" spans="1:10" s="23" customFormat="1" ht="31.5"/>
    <row r="28" spans="1:10" s="23" customFormat="1" ht="31.5"/>
    <row r="29" spans="1:10" s="23" customFormat="1" ht="31.5"/>
    <row r="30" spans="1:10" s="23" customFormat="1" ht="31.5"/>
    <row r="31" spans="1:10" s="23" customFormat="1" ht="31.5"/>
    <row r="32" spans="1:10" s="23" customFormat="1" ht="31.5"/>
    <row r="33" s="23" customFormat="1" ht="31.5"/>
    <row r="34" s="23" customFormat="1" ht="31.5"/>
    <row r="35" s="23" customFormat="1" ht="31.5"/>
    <row r="36" s="23" customFormat="1" ht="31.5"/>
    <row r="37" s="23" customFormat="1" ht="31.5"/>
    <row r="38" s="23" customFormat="1" ht="31.5"/>
    <row r="39" s="23" customFormat="1" ht="31.5"/>
    <row r="40" s="23" customFormat="1" ht="31.5"/>
    <row r="41" s="23" customFormat="1" ht="31.5"/>
    <row r="42" s="23" customFormat="1" ht="31.5"/>
    <row r="43" s="23" customFormat="1" ht="31.5"/>
    <row r="44" s="23" customFormat="1" ht="31.5"/>
    <row r="45" s="23" customFormat="1" ht="31.5"/>
    <row r="46" s="23" customFormat="1" ht="31.5"/>
    <row r="47" s="23" customFormat="1" ht="31.5"/>
    <row r="48" s="23" customFormat="1" ht="31.5"/>
    <row r="49" s="23" customFormat="1" ht="31.5"/>
    <row r="50" s="23" customFormat="1" ht="31.5"/>
    <row r="51" s="23" customFormat="1" ht="31.5"/>
    <row r="52" s="23" customFormat="1" ht="31.5"/>
    <row r="53" s="23" customFormat="1" ht="31.5"/>
    <row r="54" s="23" customFormat="1" ht="31.5"/>
    <row r="55" s="23" customFormat="1" ht="31.5"/>
    <row r="56" s="23" customFormat="1" ht="31.5"/>
    <row r="57" s="23" customFormat="1" ht="31.5"/>
    <row r="58" s="23" customFormat="1" ht="31.5"/>
  </sheetData>
  <mergeCells count="27">
    <mergeCell ref="A3:I3"/>
    <mergeCell ref="A6:A8"/>
    <mergeCell ref="B6:G6"/>
    <mergeCell ref="H6:H8"/>
    <mergeCell ref="I6:I8"/>
    <mergeCell ref="B7:C7"/>
    <mergeCell ref="D7:D8"/>
    <mergeCell ref="E7:F7"/>
    <mergeCell ref="G7:G8"/>
    <mergeCell ref="A14:A16"/>
    <mergeCell ref="B14:E14"/>
    <mergeCell ref="F14:I14"/>
    <mergeCell ref="J14:J16"/>
    <mergeCell ref="B15:C15"/>
    <mergeCell ref="D15:E15"/>
    <mergeCell ref="F15:G15"/>
    <mergeCell ref="H15:I15"/>
    <mergeCell ref="A18:A19"/>
    <mergeCell ref="J17:J19"/>
    <mergeCell ref="B20:E20"/>
    <mergeCell ref="F20:I20"/>
    <mergeCell ref="B18:C18"/>
    <mergeCell ref="D18:E18"/>
    <mergeCell ref="F18:G18"/>
    <mergeCell ref="H18:I18"/>
    <mergeCell ref="B19:E19"/>
    <mergeCell ref="F19:I19"/>
  </mergeCells>
  <printOptions horizontalCentered="1"/>
  <pageMargins left="0.55118110236220474" right="0.55118110236220474" top="0.78740157480314965" bottom="0.59055118110236227" header="0.51181102362204722" footer="0.51181102362204722"/>
  <pageSetup paperSize="9" scale="4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2"/>
  <dimension ref="A1:E14"/>
  <sheetViews>
    <sheetView rightToLeft="1" workbookViewId="0">
      <selection activeCell="G3" sqref="G3"/>
    </sheetView>
  </sheetViews>
  <sheetFormatPr defaultColWidth="9.140625" defaultRowHeight="15"/>
  <cols>
    <col min="1" max="1" width="22.140625" style="1" customWidth="1"/>
    <col min="2" max="2" width="20.140625" style="1" customWidth="1"/>
    <col min="3" max="3" width="15" style="1" customWidth="1"/>
    <col min="4" max="16384" width="9.140625" style="1"/>
  </cols>
  <sheetData>
    <row r="1" spans="1:5" ht="84.75" customHeight="1" thickBot="1">
      <c r="A1" s="229" t="s">
        <v>96</v>
      </c>
      <c r="B1" s="229"/>
      <c r="C1" s="229"/>
    </row>
    <row r="2" spans="1:5" ht="47.25" customHeight="1" thickBot="1">
      <c r="A2" s="2" t="s">
        <v>0</v>
      </c>
      <c r="B2" s="2" t="s">
        <v>1</v>
      </c>
      <c r="C2" s="2" t="s">
        <v>13</v>
      </c>
      <c r="E2" s="110"/>
    </row>
    <row r="3" spans="1:5" ht="33.75" customHeight="1">
      <c r="A3" s="3" t="s">
        <v>2</v>
      </c>
      <c r="B3" s="40">
        <v>16534</v>
      </c>
      <c r="C3" s="261">
        <f>B3/$B$14</f>
        <v>0.43699122528808543</v>
      </c>
    </row>
    <row r="4" spans="1:5" ht="33.75" customHeight="1">
      <c r="A4" s="4" t="s">
        <v>3</v>
      </c>
      <c r="B4" s="41">
        <v>5913</v>
      </c>
      <c r="C4" s="261">
        <f t="shared" ref="C4:C14" si="0">B4/$B$14</f>
        <v>0.15627973358705993</v>
      </c>
    </row>
    <row r="5" spans="1:5" ht="33.75" customHeight="1">
      <c r="A5" s="4" t="s">
        <v>4</v>
      </c>
      <c r="B5" s="41">
        <v>3922</v>
      </c>
      <c r="C5" s="261">
        <f t="shared" si="0"/>
        <v>0.10365789195475208</v>
      </c>
    </row>
    <row r="6" spans="1:5" ht="33.75" customHeight="1">
      <c r="A6" s="4" t="s">
        <v>5</v>
      </c>
      <c r="B6" s="41">
        <v>3324</v>
      </c>
      <c r="C6" s="261">
        <f t="shared" si="0"/>
        <v>8.7852838566444658E-2</v>
      </c>
    </row>
    <row r="7" spans="1:5" ht="33.75" customHeight="1">
      <c r="A7" s="4" t="s">
        <v>6</v>
      </c>
      <c r="B7" s="41">
        <v>2197</v>
      </c>
      <c r="C7" s="261">
        <f t="shared" si="0"/>
        <v>5.8066391796172956E-2</v>
      </c>
      <c r="D7" s="53"/>
    </row>
    <row r="8" spans="1:5" ht="33.75" customHeight="1">
      <c r="A8" s="4" t="s">
        <v>8</v>
      </c>
      <c r="B8" s="41">
        <v>1570</v>
      </c>
      <c r="C8" s="261">
        <f t="shared" si="0"/>
        <v>4.1494872608098109E-2</v>
      </c>
    </row>
    <row r="9" spans="1:5" ht="33.75" customHeight="1">
      <c r="A9" s="4" t="s">
        <v>7</v>
      </c>
      <c r="B9" s="41">
        <v>1380</v>
      </c>
      <c r="C9" s="261">
        <f t="shared" si="0"/>
        <v>3.6473200126863302E-2</v>
      </c>
    </row>
    <row r="10" spans="1:5" ht="33.75" customHeight="1">
      <c r="A10" s="4" t="s">
        <v>9</v>
      </c>
      <c r="B10" s="41">
        <v>1206</v>
      </c>
      <c r="C10" s="261">
        <f t="shared" si="0"/>
        <v>3.1874405328258804E-2</v>
      </c>
    </row>
    <row r="11" spans="1:5" ht="33.75" customHeight="1">
      <c r="A11" s="4" t="s">
        <v>10</v>
      </c>
      <c r="B11" s="41">
        <v>985</v>
      </c>
      <c r="C11" s="261">
        <f t="shared" si="0"/>
        <v>2.6033407336927793E-2</v>
      </c>
    </row>
    <row r="12" spans="1:5" ht="33.75" customHeight="1">
      <c r="A12" s="4" t="s">
        <v>11</v>
      </c>
      <c r="B12" s="41">
        <v>621</v>
      </c>
      <c r="C12" s="261">
        <f t="shared" si="0"/>
        <v>1.6412940057088488E-2</v>
      </c>
    </row>
    <row r="13" spans="1:5" ht="33.75" customHeight="1" thickBot="1">
      <c r="A13" s="5" t="s">
        <v>12</v>
      </c>
      <c r="B13" s="42">
        <v>184</v>
      </c>
      <c r="C13" s="262">
        <f t="shared" si="0"/>
        <v>4.8630933502484402E-3</v>
      </c>
    </row>
    <row r="14" spans="1:5" ht="49.5" customHeight="1" thickBot="1">
      <c r="A14" s="6" t="s">
        <v>1</v>
      </c>
      <c r="B14" s="111">
        <f>SUM(B3:B13)</f>
        <v>37836</v>
      </c>
      <c r="C14" s="112">
        <f t="shared" si="0"/>
        <v>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3"/>
  <dimension ref="A3:D14"/>
  <sheetViews>
    <sheetView showZeros="0" rightToLeft="1" workbookViewId="0">
      <selection activeCell="H12" sqref="H12"/>
    </sheetView>
  </sheetViews>
  <sheetFormatPr defaultColWidth="9.140625" defaultRowHeight="20.25"/>
  <cols>
    <col min="1" max="1" width="6.7109375" style="10" customWidth="1"/>
    <col min="2" max="2" width="50" style="10" customWidth="1"/>
    <col min="3" max="3" width="19.140625" style="11" customWidth="1"/>
    <col min="4" max="4" width="13.140625" style="7" customWidth="1"/>
    <col min="5" max="16384" width="9.140625" style="7"/>
  </cols>
  <sheetData>
    <row r="3" spans="1:4" ht="20.25" customHeight="1">
      <c r="A3" s="230" t="s">
        <v>97</v>
      </c>
      <c r="B3" s="231"/>
      <c r="C3" s="231"/>
      <c r="D3" s="231"/>
    </row>
    <row r="4" spans="1:4" ht="38.25" customHeight="1">
      <c r="A4" s="231"/>
      <c r="B4" s="231"/>
      <c r="C4" s="231"/>
      <c r="D4" s="231"/>
    </row>
    <row r="5" spans="1:4" ht="21" thickBot="1">
      <c r="A5" s="8"/>
      <c r="B5" s="8"/>
      <c r="C5" s="9"/>
    </row>
    <row r="6" spans="1:4" ht="45" customHeight="1">
      <c r="A6" s="236" t="s">
        <v>14</v>
      </c>
      <c r="B6" s="236" t="s">
        <v>15</v>
      </c>
      <c r="C6" s="234" t="s">
        <v>1</v>
      </c>
      <c r="D6" s="234" t="s">
        <v>13</v>
      </c>
    </row>
    <row r="7" spans="1:4" ht="45" customHeight="1" thickBot="1">
      <c r="A7" s="237"/>
      <c r="B7" s="237"/>
      <c r="C7" s="235"/>
      <c r="D7" s="235"/>
    </row>
    <row r="8" spans="1:4" ht="45" customHeight="1">
      <c r="A8" s="117">
        <v>1</v>
      </c>
      <c r="B8" s="118" t="s">
        <v>16</v>
      </c>
      <c r="C8" s="119">
        <v>28575</v>
      </c>
      <c r="D8" s="120">
        <f t="shared" ref="D8:D14" si="0">C8/$C$14</f>
        <v>0.75523311132255</v>
      </c>
    </row>
    <row r="9" spans="1:4" ht="45" customHeight="1">
      <c r="A9" s="121">
        <v>2</v>
      </c>
      <c r="B9" s="115" t="s">
        <v>44</v>
      </c>
      <c r="C9" s="116">
        <v>3581</v>
      </c>
      <c r="D9" s="122">
        <f t="shared" si="0"/>
        <v>9.4645311343693833E-2</v>
      </c>
    </row>
    <row r="10" spans="1:4" ht="45" customHeight="1">
      <c r="A10" s="121">
        <v>3</v>
      </c>
      <c r="B10" s="115" t="s">
        <v>17</v>
      </c>
      <c r="C10" s="116">
        <v>2375</v>
      </c>
      <c r="D10" s="122">
        <f t="shared" si="0"/>
        <v>6.277090601543503E-2</v>
      </c>
    </row>
    <row r="11" spans="1:4" ht="45" customHeight="1">
      <c r="A11" s="121">
        <v>4</v>
      </c>
      <c r="B11" s="115" t="s">
        <v>47</v>
      </c>
      <c r="C11" s="116">
        <v>2221</v>
      </c>
      <c r="D11" s="122">
        <f t="shared" si="0"/>
        <v>5.8700708320118408E-2</v>
      </c>
    </row>
    <row r="12" spans="1:4" ht="45" customHeight="1">
      <c r="A12" s="121">
        <v>5</v>
      </c>
      <c r="B12" s="115" t="s">
        <v>51</v>
      </c>
      <c r="C12" s="116">
        <v>415</v>
      </c>
      <c r="D12" s="122">
        <f t="shared" si="0"/>
        <v>1.0968389893223384E-2</v>
      </c>
    </row>
    <row r="13" spans="1:4" ht="45" customHeight="1" thickBot="1">
      <c r="A13" s="123"/>
      <c r="B13" s="124" t="s">
        <v>52</v>
      </c>
      <c r="C13" s="125">
        <v>669</v>
      </c>
      <c r="D13" s="126">
        <f t="shared" si="0"/>
        <v>1.7681573104979385E-2</v>
      </c>
    </row>
    <row r="14" spans="1:4" ht="57.75" customHeight="1" thickBot="1">
      <c r="A14" s="232" t="s">
        <v>1</v>
      </c>
      <c r="B14" s="233"/>
      <c r="C14" s="113">
        <f>SUM(C8:C13)</f>
        <v>37836</v>
      </c>
      <c r="D14" s="114">
        <f t="shared" si="0"/>
        <v>1</v>
      </c>
    </row>
  </sheetData>
  <mergeCells count="6">
    <mergeCell ref="A3:D4"/>
    <mergeCell ref="A14:B14"/>
    <mergeCell ref="D6:D7"/>
    <mergeCell ref="A6:A7"/>
    <mergeCell ref="B6:B7"/>
    <mergeCell ref="C6:C7"/>
  </mergeCells>
  <printOptions horizontalCentered="1"/>
  <pageMargins left="0.35433070866141736" right="0.35433070866141736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4"/>
  <dimension ref="A1:D14"/>
  <sheetViews>
    <sheetView showZeros="0" rightToLeft="1" workbookViewId="0">
      <selection activeCell="H10" sqref="H10"/>
    </sheetView>
  </sheetViews>
  <sheetFormatPr defaultColWidth="9.140625" defaultRowHeight="12.75"/>
  <cols>
    <col min="1" max="1" width="6.7109375" style="12" customWidth="1"/>
    <col min="2" max="2" width="45.140625" style="19" customWidth="1"/>
    <col min="3" max="3" width="17.7109375" style="12" customWidth="1"/>
    <col min="4" max="4" width="12" style="12" customWidth="1"/>
    <col min="5" max="16384" width="9.140625" style="12"/>
  </cols>
  <sheetData>
    <row r="1" spans="1:4" ht="54.75" customHeight="1" thickBot="1">
      <c r="A1" s="242" t="s">
        <v>98</v>
      </c>
      <c r="B1" s="242"/>
      <c r="C1" s="242"/>
      <c r="D1" s="242"/>
    </row>
    <row r="2" spans="1:4" s="16" customFormat="1" ht="54.75" customHeight="1" thickBot="1">
      <c r="A2" s="13" t="s">
        <v>14</v>
      </c>
      <c r="B2" s="14" t="s">
        <v>18</v>
      </c>
      <c r="C2" s="15" t="s">
        <v>1</v>
      </c>
      <c r="D2" s="15" t="s">
        <v>13</v>
      </c>
    </row>
    <row r="3" spans="1:4" ht="30.95" customHeight="1">
      <c r="A3" s="17" t="s">
        <v>19</v>
      </c>
      <c r="B3" s="129" t="s">
        <v>20</v>
      </c>
      <c r="C3" s="130">
        <v>8461</v>
      </c>
      <c r="D3" s="131">
        <f>C3/$C$14</f>
        <v>0.15563608270178794</v>
      </c>
    </row>
    <row r="4" spans="1:4" ht="30.95" customHeight="1">
      <c r="A4" s="18" t="s">
        <v>21</v>
      </c>
      <c r="B4" s="132" t="s">
        <v>67</v>
      </c>
      <c r="C4" s="133">
        <v>7571</v>
      </c>
      <c r="D4" s="134">
        <f t="shared" ref="D4:D14" si="0">C4/$C$14</f>
        <v>0.13926495474946657</v>
      </c>
    </row>
    <row r="5" spans="1:4" ht="30.95" customHeight="1">
      <c r="A5" s="18" t="s">
        <v>22</v>
      </c>
      <c r="B5" s="132" t="s">
        <v>68</v>
      </c>
      <c r="C5" s="133">
        <v>6263</v>
      </c>
      <c r="D5" s="134">
        <f t="shared" si="0"/>
        <v>0.11520491501729085</v>
      </c>
    </row>
    <row r="6" spans="1:4" ht="30.95" customHeight="1">
      <c r="A6" s="18" t="s">
        <v>23</v>
      </c>
      <c r="B6" s="132" t="s">
        <v>69</v>
      </c>
      <c r="C6" s="133">
        <v>3340</v>
      </c>
      <c r="D6" s="134">
        <f t="shared" si="0"/>
        <v>6.1437716135678021E-2</v>
      </c>
    </row>
    <row r="7" spans="1:4" ht="30.95" customHeight="1">
      <c r="A7" s="18" t="s">
        <v>24</v>
      </c>
      <c r="B7" s="132" t="s">
        <v>70</v>
      </c>
      <c r="C7" s="133">
        <v>3202</v>
      </c>
      <c r="D7" s="134">
        <f t="shared" si="0"/>
        <v>5.8899271576778753E-2</v>
      </c>
    </row>
    <row r="8" spans="1:4" ht="30.95" customHeight="1">
      <c r="A8" s="18" t="s">
        <v>25</v>
      </c>
      <c r="B8" s="132" t="s">
        <v>71</v>
      </c>
      <c r="C8" s="133">
        <v>3169</v>
      </c>
      <c r="D8" s="134">
        <f t="shared" si="0"/>
        <v>5.8292252225737619E-2</v>
      </c>
    </row>
    <row r="9" spans="1:4" ht="30.95" customHeight="1">
      <c r="A9" s="18" t="s">
        <v>26</v>
      </c>
      <c r="B9" s="132" t="s">
        <v>45</v>
      </c>
      <c r="C9" s="133">
        <v>3073</v>
      </c>
      <c r="D9" s="134">
        <f t="shared" si="0"/>
        <v>5.6526377749981607E-2</v>
      </c>
    </row>
    <row r="10" spans="1:4" ht="30.95" customHeight="1">
      <c r="A10" s="18" t="s">
        <v>27</v>
      </c>
      <c r="B10" s="132" t="s">
        <v>72</v>
      </c>
      <c r="C10" s="133">
        <v>3043</v>
      </c>
      <c r="D10" s="134">
        <f t="shared" si="0"/>
        <v>5.597454197630785E-2</v>
      </c>
    </row>
    <row r="11" spans="1:4" ht="30.95" customHeight="1">
      <c r="A11" s="18" t="s">
        <v>28</v>
      </c>
      <c r="B11" s="132" t="s">
        <v>46</v>
      </c>
      <c r="C11" s="133">
        <v>3034</v>
      </c>
      <c r="D11" s="134">
        <f t="shared" si="0"/>
        <v>5.5808991244205727E-2</v>
      </c>
    </row>
    <row r="12" spans="1:4" ht="30.95" customHeight="1">
      <c r="A12" s="18" t="s">
        <v>29</v>
      </c>
      <c r="B12" s="132" t="s">
        <v>73</v>
      </c>
      <c r="C12" s="133">
        <v>2690</v>
      </c>
      <c r="D12" s="134">
        <f t="shared" si="0"/>
        <v>4.9481274372746673E-2</v>
      </c>
    </row>
    <row r="13" spans="1:4" ht="30.95" customHeight="1" thickBot="1">
      <c r="A13" s="238" t="s">
        <v>30</v>
      </c>
      <c r="B13" s="239"/>
      <c r="C13" s="135">
        <v>10518</v>
      </c>
      <c r="D13" s="136">
        <f t="shared" si="0"/>
        <v>0.19347362225001841</v>
      </c>
    </row>
    <row r="14" spans="1:4" ht="24" thickBot="1">
      <c r="A14" s="240" t="s">
        <v>1</v>
      </c>
      <c r="B14" s="241"/>
      <c r="C14" s="127">
        <f>SUM(C3:C13)</f>
        <v>54364</v>
      </c>
      <c r="D14" s="128">
        <f t="shared" si="0"/>
        <v>1</v>
      </c>
    </row>
  </sheetData>
  <mergeCells count="3">
    <mergeCell ref="A13:B13"/>
    <mergeCell ref="A14:B14"/>
    <mergeCell ref="A1:D1"/>
  </mergeCells>
  <printOptions horizontalCentered="1"/>
  <pageMargins left="0" right="0" top="0" bottom="0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5"/>
  <dimension ref="A2:E12"/>
  <sheetViews>
    <sheetView rightToLeft="1" workbookViewId="0">
      <selection activeCell="J15" sqref="J15"/>
    </sheetView>
  </sheetViews>
  <sheetFormatPr defaultColWidth="9" defaultRowHeight="23.25"/>
  <cols>
    <col min="1" max="1" width="27.140625" style="30" customWidth="1"/>
    <col min="2" max="2" width="10.7109375" style="30" hidden="1" customWidth="1"/>
    <col min="3" max="3" width="9.140625" style="30" bestFit="1" customWidth="1"/>
    <col min="4" max="4" width="12.7109375" style="30" customWidth="1"/>
    <col min="5" max="5" width="11.42578125" style="30" customWidth="1"/>
    <col min="6" max="16384" width="9" style="30"/>
  </cols>
  <sheetData>
    <row r="2" spans="1:5" ht="43.5" customHeight="1" thickBot="1">
      <c r="A2" s="243" t="s">
        <v>99</v>
      </c>
      <c r="B2" s="243"/>
      <c r="C2" s="243"/>
      <c r="D2" s="243"/>
      <c r="E2" s="243"/>
    </row>
    <row r="3" spans="1:5" s="31" customFormat="1" ht="27" customHeight="1">
      <c r="A3" s="137" t="s">
        <v>77</v>
      </c>
      <c r="B3" s="138">
        <v>2020</v>
      </c>
      <c r="C3" s="139">
        <v>2022</v>
      </c>
      <c r="D3" s="139">
        <v>2023</v>
      </c>
      <c r="E3" s="140" t="s">
        <v>31</v>
      </c>
    </row>
    <row r="4" spans="1:5" s="31" customFormat="1" ht="27" customHeight="1">
      <c r="A4" s="141" t="s">
        <v>39</v>
      </c>
      <c r="B4" s="43">
        <v>20767</v>
      </c>
      <c r="C4" s="43">
        <v>30888</v>
      </c>
      <c r="D4" s="43">
        <v>36755</v>
      </c>
      <c r="E4" s="146">
        <f>(D4-C4)/C4</f>
        <v>0.18994431494431493</v>
      </c>
    </row>
    <row r="5" spans="1:5" s="31" customFormat="1" ht="27" customHeight="1" thickBot="1">
      <c r="A5" s="147" t="s">
        <v>48</v>
      </c>
      <c r="B5" s="148">
        <v>23831</v>
      </c>
      <c r="C5" s="148">
        <v>32277</v>
      </c>
      <c r="D5" s="148">
        <v>37836</v>
      </c>
      <c r="E5" s="149">
        <f t="shared" ref="E5:E6" si="0">(D5-C5)/C5</f>
        <v>0.17222790222139603</v>
      </c>
    </row>
    <row r="6" spans="1:5" s="31" customFormat="1" ht="27" customHeight="1" thickBot="1">
      <c r="A6" s="150" t="s">
        <v>40</v>
      </c>
      <c r="B6" s="151">
        <f>B4/B5</f>
        <v>0.87142797196928368</v>
      </c>
      <c r="C6" s="151">
        <f>C4/C5</f>
        <v>0.95696626080490754</v>
      </c>
      <c r="D6" s="152">
        <v>0.97</v>
      </c>
      <c r="E6" s="153">
        <f t="shared" si="0"/>
        <v>1.3619852369852317E-2</v>
      </c>
    </row>
    <row r="8" spans="1:5" ht="24" thickBot="1"/>
    <row r="9" spans="1:5">
      <c r="A9" s="137" t="s">
        <v>77</v>
      </c>
      <c r="B9" s="138">
        <v>2020</v>
      </c>
      <c r="C9" s="139">
        <v>2022</v>
      </c>
      <c r="D9" s="139">
        <v>2023</v>
      </c>
      <c r="E9" s="140" t="s">
        <v>31</v>
      </c>
    </row>
    <row r="10" spans="1:5">
      <c r="A10" s="141" t="s">
        <v>41</v>
      </c>
      <c r="B10" s="43">
        <v>113680</v>
      </c>
      <c r="C10" s="43">
        <v>154856</v>
      </c>
      <c r="D10" s="43">
        <v>188305</v>
      </c>
      <c r="E10" s="144">
        <f>(D10-C10)/C10</f>
        <v>0.21600067159167227</v>
      </c>
    </row>
    <row r="11" spans="1:5">
      <c r="A11" s="141" t="s">
        <v>42</v>
      </c>
      <c r="B11" s="43">
        <v>42620</v>
      </c>
      <c r="C11" s="43">
        <v>60971</v>
      </c>
      <c r="D11" s="43">
        <v>67500</v>
      </c>
      <c r="E11" s="144">
        <f t="shared" ref="E11:E12" si="1">(D11-C11)/C11</f>
        <v>0.10708369552738187</v>
      </c>
    </row>
    <row r="12" spans="1:5" ht="24" thickBot="1">
      <c r="A12" s="142" t="s">
        <v>43</v>
      </c>
      <c r="B12" s="143">
        <v>865</v>
      </c>
      <c r="C12" s="143">
        <v>798</v>
      </c>
      <c r="D12" s="143">
        <v>849</v>
      </c>
      <c r="E12" s="145">
        <f t="shared" si="1"/>
        <v>6.3909774436090222E-2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rightToLeft="1" zoomScale="62" zoomScaleNormal="62" workbookViewId="0">
      <selection activeCell="H7" sqref="H7"/>
    </sheetView>
  </sheetViews>
  <sheetFormatPr defaultColWidth="9.140625" defaultRowHeight="29.25"/>
  <cols>
    <col min="1" max="1" width="34.85546875" style="20" customWidth="1"/>
    <col min="2" max="2" width="17.7109375" style="20" customWidth="1"/>
    <col min="3" max="3" width="24.140625" style="20" customWidth="1"/>
    <col min="4" max="4" width="26.7109375" style="20" customWidth="1"/>
    <col min="5" max="5" width="23" style="20" customWidth="1"/>
    <col min="6" max="6" width="23.140625" style="20" customWidth="1"/>
    <col min="7" max="7" width="22.7109375" style="20" customWidth="1"/>
    <col min="8" max="8" width="24.140625" style="20" customWidth="1"/>
    <col min="9" max="9" width="20.140625" style="20" customWidth="1"/>
    <col min="10" max="10" width="18.7109375" style="20" hidden="1" customWidth="1"/>
    <col min="11" max="18" width="0" style="20" hidden="1" customWidth="1"/>
    <col min="19" max="16384" width="9.140625" style="20"/>
  </cols>
  <sheetData>
    <row r="1" spans="1:21" ht="36.75" customHeight="1"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21"/>
      <c r="T1" s="22"/>
      <c r="U1" s="22"/>
    </row>
    <row r="2" spans="1:21" ht="99.75" customHeight="1">
      <c r="A2" s="244" t="s">
        <v>100</v>
      </c>
      <c r="B2" s="245"/>
      <c r="C2" s="245"/>
      <c r="D2" s="245"/>
      <c r="E2" s="245"/>
      <c r="F2" s="245"/>
      <c r="G2" s="245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21"/>
      <c r="T2" s="22"/>
      <c r="U2" s="22"/>
    </row>
    <row r="3" spans="1:21" ht="59.25" customHeight="1" thickBot="1"/>
    <row r="4" spans="1:21" ht="70.5" customHeight="1">
      <c r="A4" s="155" t="s">
        <v>77</v>
      </c>
      <c r="B4" s="156" t="s">
        <v>35</v>
      </c>
      <c r="C4" s="156" t="s">
        <v>34</v>
      </c>
      <c r="D4" s="156" t="s">
        <v>33</v>
      </c>
      <c r="E4" s="156" t="s">
        <v>32</v>
      </c>
      <c r="F4" s="156" t="s">
        <v>36</v>
      </c>
      <c r="G4" s="157" t="s">
        <v>37</v>
      </c>
    </row>
    <row r="5" spans="1:21" ht="44.25" customHeight="1">
      <c r="A5" s="260" t="s">
        <v>78</v>
      </c>
      <c r="B5" s="154">
        <v>1378</v>
      </c>
      <c r="C5" s="154">
        <v>30543</v>
      </c>
      <c r="D5" s="154">
        <v>12</v>
      </c>
      <c r="E5" s="154">
        <v>341</v>
      </c>
      <c r="F5" s="154">
        <v>3</v>
      </c>
      <c r="G5" s="160">
        <v>32277</v>
      </c>
    </row>
    <row r="6" spans="1:21" ht="37.5" customHeight="1">
      <c r="A6" s="259" t="s">
        <v>79</v>
      </c>
      <c r="B6" s="154">
        <v>1777</v>
      </c>
      <c r="C6" s="154">
        <v>35777</v>
      </c>
      <c r="D6" s="154">
        <v>16</v>
      </c>
      <c r="E6" s="154">
        <v>264</v>
      </c>
      <c r="F6" s="154">
        <v>2</v>
      </c>
      <c r="G6" s="160">
        <f>SUM(B6:F6)</f>
        <v>37836</v>
      </c>
    </row>
    <row r="7" spans="1:21" ht="78" customHeight="1" thickBot="1">
      <c r="A7" s="258" t="s">
        <v>31</v>
      </c>
      <c r="B7" s="158">
        <f>((B6-B5)/B5)</f>
        <v>0.2895500725689405</v>
      </c>
      <c r="C7" s="158">
        <f t="shared" ref="C7:G7" si="0">((C6-C5)/C5)</f>
        <v>0.17136496087483222</v>
      </c>
      <c r="D7" s="158">
        <f t="shared" si="0"/>
        <v>0.33333333333333331</v>
      </c>
      <c r="E7" s="158">
        <f t="shared" si="0"/>
        <v>-0.22580645161290322</v>
      </c>
      <c r="F7" s="158">
        <f t="shared" si="0"/>
        <v>-0.33333333333333331</v>
      </c>
      <c r="G7" s="159">
        <f t="shared" si="0"/>
        <v>0.17222790222139603</v>
      </c>
    </row>
    <row r="8" spans="1:21" ht="30" thickBot="1"/>
    <row r="9" spans="1:21" ht="33">
      <c r="A9" s="246" t="s">
        <v>49</v>
      </c>
      <c r="B9" s="247"/>
      <c r="C9" s="33">
        <f>'[1]التصنيف القانوني بالمحافظات'!B3/'[1]التصنيف القانوني بالمحافظات'!B14</f>
        <v>0.39448508722566122</v>
      </c>
    </row>
    <row r="10" spans="1:21" ht="33.75" thickBot="1">
      <c r="A10" s="248" t="s">
        <v>50</v>
      </c>
      <c r="B10" s="249"/>
      <c r="C10" s="34">
        <f>'[1]التصنيف القانوني بالمحافظات'!C3/'[1]التصنيف القانوني بالمحافظات'!C14</f>
        <v>0.43966794309193058</v>
      </c>
    </row>
  </sheetData>
  <mergeCells count="4">
    <mergeCell ref="B1:R1"/>
    <mergeCell ref="A2:G2"/>
    <mergeCell ref="A9:B9"/>
    <mergeCell ref="A10:B10"/>
  </mergeCells>
  <printOptions horizontalCentered="1"/>
  <pageMargins left="0.35433070866141736" right="0.35433070866141736" top="0.70866141732283472" bottom="0.39370078740157483" header="0.51181102362204722" footer="0.51181102362204722"/>
  <pageSetup scale="63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10</vt:i4>
      </vt:variant>
      <vt:variant>
        <vt:lpstr>نطاقات تمت تسميتها</vt:lpstr>
      </vt:variant>
      <vt:variant>
        <vt:i4>3</vt:i4>
      </vt:variant>
    </vt:vector>
  </HeadingPairs>
  <TitlesOfParts>
    <vt:vector size="13" baseType="lpstr">
      <vt:lpstr>التصنيف القانوني</vt:lpstr>
      <vt:lpstr>مقارنة بالتصنيف عام</vt:lpstr>
      <vt:lpstr>حسب التصرف</vt:lpstr>
      <vt:lpstr>المتهمين</vt:lpstr>
      <vt:lpstr>عدد القضايا بالمحافظات</vt:lpstr>
      <vt:lpstr>جهة البلاغ</vt:lpstr>
      <vt:lpstr>الجرائم العشر</vt:lpstr>
      <vt:lpstr>التطور التقني</vt:lpstr>
      <vt:lpstr>مقارنة بالتصنيف تفصيل</vt:lpstr>
      <vt:lpstr>التنفيذ</vt:lpstr>
      <vt:lpstr>'الجرائم العشر'!Print_Titles</vt:lpstr>
      <vt:lpstr>'جهة البلاغ'!Print_Titles</vt:lpstr>
      <vt:lpstr>'حسب التصرف'!Print_Titles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Talib Al Wahshi</dc:creator>
  <cp:lastModifiedBy>راشد بن علي بن سليم السيابي</cp:lastModifiedBy>
  <cp:lastPrinted>2024-10-17T07:32:36Z</cp:lastPrinted>
  <dcterms:created xsi:type="dcterms:W3CDTF">2020-12-17T04:22:13Z</dcterms:created>
  <dcterms:modified xsi:type="dcterms:W3CDTF">2024-10-17T07:57:19Z</dcterms:modified>
</cp:coreProperties>
</file>