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SALI\Desktop\إحصائيات البيانات المفتوحة\"/>
    </mc:Choice>
  </mc:AlternateContent>
  <bookViews>
    <workbookView xWindow="0" yWindow="0" windowWidth="28800" windowHeight="11430" tabRatio="915"/>
  </bookViews>
  <sheets>
    <sheet name="التصنيف القانوني" sheetId="28" r:id="rId1"/>
    <sheet name="مقارنة بالتصنيف عام" sheetId="4" r:id="rId2"/>
    <sheet name="حسب التصرف" sheetId="27" r:id="rId3"/>
    <sheet name="المتهمين " sheetId="31" r:id="rId4"/>
    <sheet name="عدد القضايا بالمحافظات" sheetId="1" r:id="rId5"/>
    <sheet name="جهة البلاغ" sheetId="2" r:id="rId6"/>
    <sheet name="الجرائم العشر" sheetId="3" r:id="rId7"/>
    <sheet name="التطور التقني" sheetId="23" r:id="rId8"/>
    <sheet name="مقارنة بالتصنيف تفصيل" sheetId="29" r:id="rId9"/>
    <sheet name="التنفيذ" sheetId="26" r:id="rId10"/>
  </sheets>
  <definedNames>
    <definedName name="_xlnm.Print_Titles" localSheetId="6">'الجرائم العشر'!$2:$2</definedName>
    <definedName name="_xlnm.Print_Titles" localSheetId="5">'جهة البلاغ'!$6:$7</definedName>
    <definedName name="_xlnm.Print_Titles" localSheetId="2">'حسب التصرف'!$8:$8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3" l="1"/>
  <c r="G9" i="31" l="1"/>
  <c r="G11" i="31" s="1"/>
  <c r="G12" i="31" s="1"/>
  <c r="D9" i="31"/>
  <c r="H18" i="31"/>
  <c r="F18" i="31"/>
  <c r="D18" i="31"/>
  <c r="B18" i="31"/>
  <c r="I11" i="31"/>
  <c r="I12" i="31" s="1"/>
  <c r="F11" i="31"/>
  <c r="F12" i="31" s="1"/>
  <c r="E11" i="31"/>
  <c r="E12" i="31" s="1"/>
  <c r="C11" i="31"/>
  <c r="C12" i="31" s="1"/>
  <c r="B11" i="31"/>
  <c r="B12" i="31" s="1"/>
  <c r="H10" i="31"/>
  <c r="B19" i="31" l="1"/>
  <c r="H9" i="31"/>
  <c r="H11" i="31" s="1"/>
  <c r="H12" i="31" s="1"/>
  <c r="F19" i="31"/>
  <c r="J17" i="31" s="1"/>
  <c r="F20" i="31" s="1"/>
  <c r="D11" i="31"/>
  <c r="D12" i="31" s="1"/>
  <c r="B20" i="31" l="1"/>
  <c r="F7" i="29" l="1"/>
  <c r="E7" i="29"/>
  <c r="D7" i="29"/>
  <c r="C7" i="29"/>
  <c r="B7" i="29"/>
  <c r="G6" i="29"/>
  <c r="E5" i="4"/>
  <c r="E4" i="28"/>
  <c r="C5" i="28" s="1"/>
  <c r="H9" i="27"/>
  <c r="G10" i="27" s="1"/>
  <c r="G7" i="29" l="1"/>
  <c r="D5" i="28"/>
  <c r="E5" i="28"/>
  <c r="B5" i="28"/>
  <c r="D10" i="27"/>
  <c r="E10" i="27"/>
  <c r="F10" i="27"/>
  <c r="I9" i="27" s="1"/>
  <c r="C7" i="26" l="1"/>
  <c r="C8" i="26" s="1"/>
  <c r="B7" i="26"/>
  <c r="B8" i="26" s="1"/>
  <c r="D6" i="26"/>
  <c r="D5" i="26"/>
  <c r="E5" i="26" s="1"/>
  <c r="D7" i="26" l="1"/>
  <c r="D8" i="26" s="1"/>
  <c r="E6" i="26"/>
  <c r="E11" i="23" l="1"/>
  <c r="E12" i="23"/>
  <c r="E10" i="23"/>
  <c r="E5" i="23"/>
  <c r="E4" i="23"/>
  <c r="B14" i="1" l="1"/>
  <c r="C7" i="1" s="1"/>
  <c r="C14" i="1" l="1"/>
  <c r="C6" i="1"/>
  <c r="C13" i="1"/>
  <c r="C9" i="1"/>
  <c r="C5" i="1"/>
  <c r="C12" i="1"/>
  <c r="C8" i="1"/>
  <c r="C4" i="1"/>
  <c r="C10" i="1"/>
  <c r="C3" i="1"/>
  <c r="C11" i="1"/>
  <c r="E6" i="4" l="1"/>
  <c r="C6" i="23" l="1"/>
  <c r="E6" i="23" s="1"/>
  <c r="C7" i="4" l="1"/>
  <c r="D7" i="4"/>
  <c r="B7" i="4"/>
  <c r="C14" i="2" l="1"/>
  <c r="B6" i="23" l="1"/>
  <c r="C14" i="3"/>
  <c r="D5" i="3" s="1"/>
  <c r="D12" i="3" l="1"/>
  <c r="D4" i="3"/>
  <c r="D7" i="3"/>
  <c r="D14" i="3"/>
  <c r="D10" i="3"/>
  <c r="D6" i="3"/>
  <c r="D8" i="3"/>
  <c r="D3" i="3"/>
  <c r="D11" i="3"/>
  <c r="D13" i="3"/>
  <c r="D9" i="3"/>
  <c r="E7" i="4" l="1"/>
  <c r="D11" i="2" l="1"/>
  <c r="D9" i="2" l="1"/>
  <c r="D13" i="2"/>
  <c r="D10" i="2"/>
  <c r="D12" i="2"/>
  <c r="D14" i="2"/>
  <c r="D8" i="2"/>
</calcChain>
</file>

<file path=xl/sharedStrings.xml><?xml version="1.0" encoding="utf-8"?>
<sst xmlns="http://schemas.openxmlformats.org/spreadsheetml/2006/main" count="146" uniqueCount="113">
  <si>
    <t>اسم المحافظة</t>
  </si>
  <si>
    <t>المجموع</t>
  </si>
  <si>
    <t>محافظة مسقط</t>
  </si>
  <si>
    <t>محافظة شمال الباطنة</t>
  </si>
  <si>
    <t>محافظة ظفـار</t>
  </si>
  <si>
    <t>محافظة جنوب الباطنة</t>
  </si>
  <si>
    <t>محافظة الداخلية</t>
  </si>
  <si>
    <t>محافظة شمال الشرقية</t>
  </si>
  <si>
    <t>محافظة جنوب الشرقية</t>
  </si>
  <si>
    <t>محافظة الظاهـرة</t>
  </si>
  <si>
    <t>محافظة البريمي</t>
  </si>
  <si>
    <t>محافظة الوسطى</t>
  </si>
  <si>
    <t>محافظة مسندم</t>
  </si>
  <si>
    <t>النسبة (%)</t>
  </si>
  <si>
    <t>ت</t>
  </si>
  <si>
    <t>جهة تسجيل البلاغ</t>
  </si>
  <si>
    <t>شرطة عمان السلطانية</t>
  </si>
  <si>
    <t>هيئة حماية المستهلك</t>
  </si>
  <si>
    <t>وزارة الداخلية</t>
  </si>
  <si>
    <t>نوع الجريمة</t>
  </si>
  <si>
    <t>1</t>
  </si>
  <si>
    <t>جرائم الشيكات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</si>
  <si>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</si>
  <si>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</si>
  <si>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</si>
  <si>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</si>
  <si>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</si>
  <si>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</si>
  <si>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</si>
  <si>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</si>
  <si>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</si>
  <si>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الجرائم الأخرى</t>
  </si>
  <si>
    <t>نسبة التغير</t>
  </si>
  <si>
    <t xml:space="preserve">الشكاوى الإدارية
</t>
  </si>
  <si>
    <t xml:space="preserve">المخالفات
</t>
  </si>
  <si>
    <t xml:space="preserve">الجنح
</t>
  </si>
  <si>
    <t xml:space="preserve">الجنايات
</t>
  </si>
  <si>
    <t xml:space="preserve">العوارض
</t>
  </si>
  <si>
    <t xml:space="preserve">مجموع القضايا
</t>
  </si>
  <si>
    <r>
      <t xml:space="preserve">السنة 
</t>
    </r>
    <r>
      <rPr>
        <b/>
        <sz val="18"/>
        <rFont val="Arial"/>
        <family val="2"/>
      </rPr>
      <t xml:space="preserve"> </t>
    </r>
  </si>
  <si>
    <t>النسبة</t>
  </si>
  <si>
    <t>القضايا الواردة الكترونيا</t>
  </si>
  <si>
    <t>نسبة الوارد الكترونيا</t>
  </si>
  <si>
    <t>الأوامر القضائية</t>
  </si>
  <si>
    <t>محاضر التحقيق</t>
  </si>
  <si>
    <t>طلبات خدمة المراجعين</t>
  </si>
  <si>
    <t>بوابة الخدمات الإلكترونية</t>
  </si>
  <si>
    <t>الجرائـم الماسـة بحريـة الإنسـان وكرامتـه</t>
  </si>
  <si>
    <t>جرائم السرقـة وابتـزاز الأمـوال</t>
  </si>
  <si>
    <t>وزارة العمل</t>
  </si>
  <si>
    <t>إجمالي الوارد</t>
  </si>
  <si>
    <t>نسبة جنايات مسقط من إجمالي الجنايات</t>
  </si>
  <si>
    <t>نسبة جنح مسقط من إجمالي الجنح</t>
  </si>
  <si>
    <t>جهات أخرى</t>
  </si>
  <si>
    <t xml:space="preserve">المتهمون        </t>
  </si>
  <si>
    <t xml:space="preserve">البالغون    </t>
  </si>
  <si>
    <t xml:space="preserve">ذكور
  </t>
  </si>
  <si>
    <t xml:space="preserve">إناث
 </t>
  </si>
  <si>
    <t xml:space="preserve">ذكور
 </t>
  </si>
  <si>
    <t xml:space="preserve">إناث
  </t>
  </si>
  <si>
    <t xml:space="preserve">مجموع البالغين
 </t>
  </si>
  <si>
    <t xml:space="preserve">مجموع الأحداث
 </t>
  </si>
  <si>
    <t xml:space="preserve">المجموع الكلي للمتهمين
 </t>
  </si>
  <si>
    <r>
      <t>مجموع القضايا</t>
    </r>
    <r>
      <rPr>
        <b/>
        <sz val="20"/>
        <rFont val="الشهيد محمد الدره"/>
        <charset val="178"/>
      </rPr>
      <t xml:space="preserve">
 </t>
    </r>
  </si>
  <si>
    <t xml:space="preserve">العام
 </t>
  </si>
  <si>
    <t xml:space="preserve">الأحداث     </t>
  </si>
  <si>
    <t>الفارق</t>
  </si>
  <si>
    <t xml:space="preserve">الأحكام  </t>
  </si>
  <si>
    <t>المنفذة</t>
  </si>
  <si>
    <t>غير المنفذة</t>
  </si>
  <si>
    <t>العام</t>
  </si>
  <si>
    <t>2022م</t>
  </si>
  <si>
    <t>نسبة المنفذة</t>
  </si>
  <si>
    <t>قيد الدراسة والتصرف</t>
  </si>
  <si>
    <t>القضايا المحفوظة</t>
  </si>
  <si>
    <t>امر جزائي</t>
  </si>
  <si>
    <t>القضايا المحالة الى المحكمة</t>
  </si>
  <si>
    <t>العدد</t>
  </si>
  <si>
    <t>جناية</t>
  </si>
  <si>
    <t>جنحة</t>
  </si>
  <si>
    <t>أخرى</t>
  </si>
  <si>
    <t>الجنح</t>
  </si>
  <si>
    <t>الجنايات</t>
  </si>
  <si>
    <t>التصنيف القانوني</t>
  </si>
  <si>
    <t>نسبة الإنجاز</t>
  </si>
  <si>
    <t>نوع التصرف</t>
  </si>
  <si>
    <t>إحصائية القضايا الواردة إلى الادعاء العام لعام 2022م
( حسب التصنيف القانوني)</t>
  </si>
  <si>
    <t xml:space="preserve">  مقارنة عامة بين القضايا الواردة لعامي 2021م و 2022م </t>
  </si>
  <si>
    <t>إحصائية القضايا الواردة إلى الادعاء العام لعام 2022م( حسب نوع التصرف)</t>
  </si>
  <si>
    <t>العمانيون</t>
  </si>
  <si>
    <t>الأجانب</t>
  </si>
  <si>
    <t>المجموع العام للمتهمين</t>
  </si>
  <si>
    <t>ذكر</t>
  </si>
  <si>
    <t>انثى</t>
  </si>
  <si>
    <t>البالغون</t>
  </si>
  <si>
    <t>الأحداث</t>
  </si>
  <si>
    <t>النسبة حسب الجنسية</t>
  </si>
  <si>
    <t>مقارنة أعداد المتهمين و القضايا بين عامي2021م -2022م</t>
  </si>
  <si>
    <t>عدد القضايا الواردة لعام 2022م 
حسب المحافظات</t>
  </si>
  <si>
    <t>عام 2022م</t>
  </si>
  <si>
    <t>إحصائية القضايا الواردة إلى الادعاء العام لعام 2022م
(حسب جهة تسجيل البلاغ)</t>
  </si>
  <si>
    <t>إحصائية الجرائم العشر الأكثر حدوثا و نسبتها من مجموع الجرائم لعام 2022م</t>
  </si>
  <si>
    <t>مخالفة قانون اقامة الاجانب</t>
  </si>
  <si>
    <t>مخالفة قانون العمل</t>
  </si>
  <si>
    <t>مخالفة قانون مكافحة المخدرات والمؤثرات العقلية</t>
  </si>
  <si>
    <t xml:space="preserve"> جرائم تقنية المعلومات والمعاملات الالكترونية</t>
  </si>
  <si>
    <t>مخالفة قانون حماية المستهلك</t>
  </si>
  <si>
    <t>جرائم الاحتيـال</t>
  </si>
  <si>
    <t>مخالفة قانون المرور</t>
  </si>
  <si>
    <t>التطور التقني لعام 2022م مقارنة بعام 2021م</t>
  </si>
  <si>
    <t>مقارنة القضايا الواردة لعامي 2021م و 2022م 
حسب التصنيف القانوني</t>
  </si>
  <si>
    <t xml:space="preserve">مقارنة الاحكام المنفذة و غير المنفذة بين عامي 2021م و 2022م </t>
  </si>
  <si>
    <t>2021م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</si>
</sst>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4"/>
      <color theme="1"/>
      <name val="Sakkal Majalla"/>
    </font>
    <font>
      <b/>
      <sz val="14"/>
      <color theme="1"/>
      <name val="Sakkal Majalla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b/>
      <sz val="12"/>
      <color indexed="8"/>
      <name val="Sakkal Majalla"/>
    </font>
    <font>
      <b/>
      <sz val="14"/>
      <color indexed="8"/>
      <name val="Sakkal Majalla"/>
    </font>
    <font>
      <b/>
      <sz val="16"/>
      <color indexed="8"/>
      <name val="Sakkal Majalla"/>
    </font>
    <font>
      <sz val="18"/>
      <name val="Traditional Arabic"/>
      <family val="1"/>
    </font>
    <font>
      <b/>
      <sz val="24"/>
      <name val="PT Bold Heading"/>
      <charset val="178"/>
    </font>
    <font>
      <b/>
      <sz val="26"/>
      <name val="PT Bold Heading"/>
      <charset val="178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Traditional Arabic"/>
      <family val="1"/>
    </font>
    <font>
      <sz val="18"/>
      <name val="Arial"/>
      <family val="2"/>
    </font>
    <font>
      <b/>
      <sz val="18"/>
      <name val="Sultan normal"/>
      <charset val="178"/>
    </font>
    <font>
      <sz val="20"/>
      <name val="Times New Roman"/>
      <family val="1"/>
    </font>
    <font>
      <b/>
      <sz val="26"/>
      <name val="Sultan normal"/>
      <charset val="178"/>
    </font>
    <font>
      <b/>
      <sz val="10"/>
      <name val="Sultan normal"/>
      <charset val="178"/>
    </font>
    <font>
      <sz val="24"/>
      <name val="الشهيد محمد الدره"/>
      <charset val="178"/>
    </font>
    <font>
      <b/>
      <sz val="26"/>
      <name val="الشهيد محمد الدره"/>
      <charset val="178"/>
    </font>
    <font>
      <b/>
      <sz val="20"/>
      <name val="الشهيد محمد الدره"/>
      <charset val="178"/>
    </font>
    <font>
      <b/>
      <sz val="22"/>
      <name val="الشهيد محمد الدره"/>
      <charset val="178"/>
    </font>
    <font>
      <sz val="20"/>
      <name val="الشهيد محمد الدره"/>
      <charset val="178"/>
    </font>
    <font>
      <sz val="22"/>
      <name val="Arial (Arabic)"/>
      <charset val="178"/>
    </font>
    <font>
      <sz val="24"/>
      <name val="Times New Roman"/>
      <family val="1"/>
    </font>
    <font>
      <sz val="24"/>
      <name val="@Arial Unicode MS"/>
      <family val="2"/>
      <charset val="178"/>
    </font>
    <font>
      <b/>
      <i/>
      <sz val="18"/>
      <name val="Arial (Arabic)"/>
      <family val="2"/>
      <charset val="178"/>
    </font>
    <font>
      <sz val="14"/>
      <color indexed="8"/>
      <name val="Sakkal Majalla"/>
    </font>
    <font>
      <sz val="16"/>
      <color theme="1"/>
      <name val="Sakkal Majalla"/>
    </font>
    <font>
      <b/>
      <sz val="20"/>
      <name val="Traditional Arabic"/>
      <family val="1"/>
    </font>
    <font>
      <b/>
      <sz val="12"/>
      <name val="Sakkal Majalla"/>
    </font>
    <font>
      <b/>
      <sz val="48"/>
      <name val="Traditional Arabic"/>
      <family val="1"/>
    </font>
    <font>
      <b/>
      <sz val="36"/>
      <color rgb="FF000000"/>
      <name val="Sakkal Majalla"/>
    </font>
    <font>
      <b/>
      <sz val="11"/>
      <color theme="1"/>
      <name val="Calibri"/>
      <family val="2"/>
      <scheme val="minor"/>
    </font>
    <font>
      <b/>
      <sz val="14"/>
      <name val="Sakkal Majalla"/>
    </font>
    <font>
      <sz val="12"/>
      <color theme="1"/>
      <name val="Calibri"/>
      <family val="2"/>
      <charset val="178"/>
      <scheme val="minor"/>
    </font>
    <font>
      <sz val="10"/>
      <name val="Arial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name val="Sakkal Majalla"/>
    </font>
    <font>
      <sz val="36"/>
      <name val="Sakkal Majalla"/>
    </font>
    <font>
      <b/>
      <sz val="16"/>
      <name val="Arial (Arabic)"/>
    </font>
    <font>
      <b/>
      <sz val="16"/>
      <name val="Arial (Arabic)"/>
      <charset val="178"/>
    </font>
    <font>
      <b/>
      <sz val="18"/>
      <name val="Arial (Arabic)"/>
      <charset val="178"/>
    </font>
    <font>
      <b/>
      <sz val="28"/>
      <name val="Sakkal Majalla"/>
    </font>
    <font>
      <b/>
      <sz val="16"/>
      <color rgb="FF000000"/>
      <name val="Sakkal Majalla"/>
    </font>
    <font>
      <b/>
      <sz val="20"/>
      <name val="Sakkal Majalla"/>
    </font>
    <font>
      <b/>
      <sz val="16"/>
      <color theme="1"/>
      <name val="Sakkal Majalla"/>
    </font>
    <font>
      <b/>
      <sz val="24"/>
      <color indexed="8"/>
      <name val="Sakkal Majalla"/>
    </font>
    <font>
      <sz val="24"/>
      <color theme="1"/>
      <name val="Calibri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9" tint="0.59996337778862885"/>
      </left>
      <right style="thin">
        <color theme="9" tint="0.59996337778862885"/>
      </right>
      <top style="medium">
        <color theme="9" tint="0.59996337778862885"/>
      </top>
      <bottom/>
      <diagonal/>
    </border>
    <border>
      <left style="medium">
        <color theme="9" tint="0.59996337778862885"/>
      </left>
      <right/>
      <top style="medium">
        <color theme="9" tint="0.59996337778862885"/>
      </top>
      <bottom/>
      <diagonal/>
    </border>
    <border>
      <left/>
      <right style="medium">
        <color theme="9" tint="0.59996337778862885"/>
      </right>
      <top style="medium">
        <color theme="9" tint="0.59996337778862885"/>
      </top>
      <bottom/>
      <diagonal/>
    </border>
    <border>
      <left style="medium">
        <color theme="9" tint="0.59996337778862885"/>
      </left>
      <right style="thin">
        <color theme="9" tint="0.59996337778862885"/>
      </right>
      <top style="medium">
        <color theme="9" tint="0.59996337778862885"/>
      </top>
      <bottom style="thin">
        <color theme="9" tint="0.59996337778862885"/>
      </bottom>
      <diagonal/>
    </border>
    <border>
      <left style="medium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theme="9" tint="0.59996337778862885"/>
      </left>
      <right/>
      <top/>
      <bottom style="medium">
        <color theme="9" tint="0.59996337778862885"/>
      </bottom>
      <diagonal/>
    </border>
    <border>
      <left/>
      <right/>
      <top/>
      <bottom style="medium">
        <color theme="9" tint="0.59996337778862885"/>
      </bottom>
      <diagonal/>
    </border>
    <border>
      <left/>
      <right style="medium">
        <color theme="9" tint="0.59996337778862885"/>
      </right>
      <top/>
      <bottom style="medium">
        <color theme="9" tint="0.59996337778862885"/>
      </bottom>
      <diagonal/>
    </border>
    <border>
      <left style="thin">
        <color theme="6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6" tint="-0.499984740745262"/>
      </left>
      <right style="medium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indexed="53"/>
      </right>
      <top/>
      <bottom style="medium">
        <color theme="6" tint="-0.499984740745262"/>
      </bottom>
      <diagonal/>
    </border>
    <border>
      <left style="thin">
        <color indexed="53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 style="thin">
        <color indexed="53"/>
      </right>
      <top/>
      <bottom style="medium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/>
      <bottom style="medium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/>
      <top style="thin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thin">
        <color theme="6" tint="-0.499984740745262"/>
      </bottom>
      <diagonal/>
    </border>
    <border>
      <left style="thin">
        <color theme="9" tint="0.59996337778862885"/>
      </left>
      <right style="thin">
        <color theme="9" tint="0.59996337778862885"/>
      </right>
      <top style="medium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indexed="53"/>
      </right>
      <top style="medium">
        <color indexed="64"/>
      </top>
      <bottom style="medium">
        <color theme="6" tint="-0.499984740745262"/>
      </bottom>
      <diagonal/>
    </border>
    <border>
      <left style="thin">
        <color indexed="53"/>
      </left>
      <right style="thin">
        <color indexed="53"/>
      </right>
      <top style="medium">
        <color indexed="64"/>
      </top>
      <bottom style="medium">
        <color theme="6" tint="-0.499984740745262"/>
      </bottom>
      <diagonal/>
    </border>
    <border>
      <left style="thin">
        <color indexed="53"/>
      </left>
      <right style="medium">
        <color theme="6" tint="-0.499984740745262"/>
      </right>
      <top style="medium">
        <color indexed="64"/>
      </top>
      <bottom style="medium">
        <color theme="6" tint="-0.499984740745262"/>
      </bottom>
      <diagonal/>
    </border>
    <border>
      <left/>
      <right/>
      <top style="medium">
        <color indexed="64"/>
      </top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indexed="64"/>
      </right>
      <top style="medium">
        <color indexed="64"/>
      </top>
      <bottom style="thin">
        <color theme="6" tint="-0.499984740745262"/>
      </bottom>
      <diagonal/>
    </border>
    <border>
      <left style="medium">
        <color indexed="64"/>
      </left>
      <right/>
      <top style="thin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indexed="64"/>
      </left>
      <right/>
      <top style="thin">
        <color theme="6" tint="-0.499984740745262"/>
      </top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indexed="64"/>
      </right>
      <top style="thin">
        <color theme="6" tint="-0.499984740745262"/>
      </top>
      <bottom style="medium">
        <color theme="6" tint="-0.499984740745262"/>
      </bottom>
      <diagonal/>
    </border>
    <border>
      <left style="medium">
        <color indexed="64"/>
      </left>
      <right/>
      <top/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indexed="64"/>
      </right>
      <top/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indexed="64"/>
      </right>
      <top/>
      <bottom style="medium">
        <color theme="6" tint="-0.499984740745262"/>
      </bottom>
      <diagonal/>
    </border>
    <border>
      <left style="medium">
        <color indexed="64"/>
      </left>
      <right/>
      <top/>
      <bottom/>
      <diagonal/>
    </border>
    <border>
      <left style="thin">
        <color theme="6" tint="-0.499984740745262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6" tint="-0.499984740745262"/>
      </top>
      <bottom style="medium">
        <color indexed="64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medium">
        <color indexed="64"/>
      </bottom>
      <diagonal/>
    </border>
    <border>
      <left style="thin">
        <color theme="6" tint="-0.499984740745262"/>
      </left>
      <right style="medium">
        <color indexed="64"/>
      </right>
      <top style="thin">
        <color theme="6" tint="-0.499984740745262"/>
      </top>
      <bottom style="medium">
        <color indexed="64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theme="9" tint="0.39991454817346722"/>
      </left>
      <right style="thin">
        <color theme="9" tint="0.39994506668294322"/>
      </right>
      <top style="medium">
        <color theme="9" tint="0.399914548173467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medium">
        <color theme="9" tint="0.39991454817346722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91454817346722"/>
      </right>
      <top style="medium">
        <color theme="9" tint="0.39991454817346722"/>
      </top>
      <bottom style="thin">
        <color theme="9" tint="0.39994506668294322"/>
      </bottom>
      <diagonal/>
    </border>
    <border>
      <left style="medium">
        <color theme="9" tint="0.399914548173467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9145481734672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theme="9" tint="0.39991454817346722"/>
      </left>
      <right style="thin">
        <color theme="9" tint="0.39994506668294322"/>
      </right>
      <top style="thin">
        <color theme="9" tint="0.39994506668294322"/>
      </top>
      <bottom style="medium">
        <color theme="9" tint="0.399914548173467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medium">
        <color theme="9" tint="0.39991454817346722"/>
      </bottom>
      <diagonal/>
    </border>
    <border>
      <left style="thin">
        <color theme="9" tint="0.39994506668294322"/>
      </left>
      <right style="medium">
        <color theme="9" tint="0.39991454817346722"/>
      </right>
      <top style="thin">
        <color theme="9" tint="0.39994506668294322"/>
      </top>
      <bottom style="medium">
        <color theme="9" tint="0.39991454817346722"/>
      </bottom>
      <diagonal/>
    </border>
    <border>
      <left style="medium">
        <color theme="9" tint="0.39991454817346722"/>
      </left>
      <right style="thin">
        <color theme="9" tint="0.39994506668294322"/>
      </right>
      <top/>
      <bottom style="medium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/>
      <bottom style="medium">
        <color theme="9" tint="0.39994506668294322"/>
      </bottom>
      <diagonal/>
    </border>
    <border>
      <left style="thin">
        <color theme="9" tint="0.39994506668294322"/>
      </left>
      <right style="medium">
        <color theme="9" tint="0.39991454817346722"/>
      </right>
      <top/>
      <bottom style="medium">
        <color theme="9" tint="0.39994506668294322"/>
      </bottom>
      <diagonal/>
    </border>
    <border>
      <left style="medium">
        <color theme="9" tint="0.39988402966399123"/>
      </left>
      <right style="thin">
        <color theme="9" tint="0.39994506668294322"/>
      </right>
      <top style="medium">
        <color theme="9" tint="0.39988402966399123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medium">
        <color theme="9" tint="0.39988402966399123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91454817346722"/>
      </right>
      <top style="medium">
        <color theme="9" tint="0.39988402966399123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88402966399123"/>
      </right>
      <top style="medium">
        <color theme="9" tint="0.39988402966399123"/>
      </top>
      <bottom style="thin">
        <color theme="9" tint="0.39994506668294322"/>
      </bottom>
      <diagonal/>
    </border>
    <border>
      <left style="medium">
        <color theme="9" tint="0.39988402966399123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88402966399123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theme="9" tint="0.39988402966399123"/>
      </left>
      <right style="thin">
        <color theme="9" tint="0.39994506668294322"/>
      </right>
      <top style="thin">
        <color theme="9" tint="0.39994506668294322"/>
      </top>
      <bottom style="medium">
        <color theme="9" tint="0.39988402966399123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medium">
        <color theme="9" tint="0.39988402966399123"/>
      </bottom>
      <diagonal/>
    </border>
    <border>
      <left style="thin">
        <color theme="9" tint="0.39994506668294322"/>
      </left>
      <right style="medium">
        <color theme="9" tint="0.39991454817346722"/>
      </right>
      <top style="thin">
        <color theme="9" tint="0.39994506668294322"/>
      </top>
      <bottom style="medium">
        <color theme="9" tint="0.39988402966399123"/>
      </bottom>
      <diagonal/>
    </border>
    <border>
      <left style="thin">
        <color theme="9" tint="0.39994506668294322"/>
      </left>
      <right style="medium">
        <color theme="9" tint="0.39988402966399123"/>
      </right>
      <top style="thin">
        <color theme="9" tint="0.39994506668294322"/>
      </top>
      <bottom style="medium">
        <color theme="9" tint="0.3998840296639912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theme="6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medium">
        <color indexed="64"/>
      </top>
      <bottom/>
      <diagonal/>
    </border>
    <border>
      <left style="thin">
        <color theme="6" tint="-0.499984740745262"/>
      </left>
      <right style="medium">
        <color theme="6" tint="-0.499984740745262"/>
      </right>
      <top style="medium">
        <color indexed="64"/>
      </top>
      <bottom/>
      <diagonal/>
    </border>
    <border>
      <left style="medium">
        <color theme="6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6" tint="-0.499984740745262"/>
      </left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theme="9" tint="0.59996337778862885"/>
      </right>
      <top/>
      <bottom style="thin">
        <color theme="9" tint="0.59996337778862885"/>
      </bottom>
      <diagonal/>
    </border>
    <border>
      <left style="thin">
        <color theme="9" tint="0.59996337778862885"/>
      </left>
      <right style="medium">
        <color theme="9" tint="0.59996337778862885"/>
      </right>
      <top style="medium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medium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medium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medium">
        <color theme="9" tint="0.59996337778862885"/>
      </bottom>
      <diagonal/>
    </border>
    <border>
      <left style="thin">
        <color theme="9" tint="0.59996337778862885"/>
      </left>
      <right style="medium">
        <color theme="9" tint="0.59996337778862885"/>
      </right>
      <top style="thin">
        <color theme="9" tint="0.59996337778862885"/>
      </top>
      <bottom style="medium">
        <color theme="9" tint="0.5999633777886288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8" fillId="0" borderId="0"/>
  </cellStyleXfs>
  <cellXfs count="256">
    <xf numFmtId="0" fontId="0" fillId="0" borderId="0" xfId="0"/>
    <xf numFmtId="0" fontId="3" fillId="0" borderId="0" xfId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7" fillId="0" borderId="0" xfId="3"/>
    <xf numFmtId="49" fontId="15" fillId="2" borderId="7" xfId="3" applyNumberFormat="1" applyFont="1" applyFill="1" applyBorder="1" applyAlignment="1">
      <alignment horizontal="center" vertical="center" wrapText="1"/>
    </xf>
    <xf numFmtId="49" fontId="15" fillId="2" borderId="8" xfId="3" applyNumberFormat="1" applyFont="1" applyFill="1" applyBorder="1" applyAlignment="1">
      <alignment horizontal="center" vertical="center" wrapText="1"/>
    </xf>
    <xf numFmtId="49" fontId="15" fillId="2" borderId="9" xfId="3" applyNumberFormat="1" applyFont="1" applyFill="1" applyBorder="1" applyAlignment="1">
      <alignment horizontal="center" vertical="center" wrapText="1"/>
    </xf>
    <xf numFmtId="0" fontId="7" fillId="0" borderId="0" xfId="3" applyAlignment="1">
      <alignment horizontal="center" vertical="center" wrapText="1"/>
    </xf>
    <xf numFmtId="49" fontId="16" fillId="2" borderId="10" xfId="3" applyNumberFormat="1" applyFont="1" applyFill="1" applyBorder="1" applyAlignment="1">
      <alignment horizontal="center" vertical="center"/>
    </xf>
    <xf numFmtId="49" fontId="16" fillId="2" borderId="11" xfId="3" applyNumberFormat="1" applyFont="1" applyFill="1" applyBorder="1" applyAlignment="1">
      <alignment horizontal="center" vertical="center"/>
    </xf>
    <xf numFmtId="0" fontId="7" fillId="0" borderId="0" xfId="3" applyAlignment="1">
      <alignment horizontal="right" vertical="center" wrapText="1"/>
    </xf>
    <xf numFmtId="0" fontId="18" fillId="0" borderId="0" xfId="2" applyFont="1" applyFill="1" applyAlignment="1">
      <alignment readingOrder="2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164" fontId="41" fillId="0" borderId="37" xfId="2" applyNumberFormat="1" applyFont="1" applyFill="1" applyBorder="1" applyAlignment="1">
      <alignment horizontal="center" vertical="center" readingOrder="2"/>
    </xf>
    <xf numFmtId="164" fontId="41" fillId="0" borderId="38" xfId="2" applyNumberFormat="1" applyFont="1" applyFill="1" applyBorder="1" applyAlignment="1">
      <alignment horizontal="center" vertical="center" readingOrder="2"/>
    </xf>
    <xf numFmtId="3" fontId="5" fillId="3" borderId="2" xfId="1" applyNumberFormat="1" applyFont="1" applyFill="1" applyBorder="1" applyAlignment="1">
      <alignment horizontal="center" vertical="center" wrapText="1"/>
    </xf>
    <xf numFmtId="3" fontId="5" fillId="3" borderId="3" xfId="1" applyNumberFormat="1" applyFont="1" applyFill="1" applyBorder="1" applyAlignment="1">
      <alignment horizontal="center" vertical="center" wrapText="1"/>
    </xf>
    <xf numFmtId="3" fontId="5" fillId="3" borderId="4" xfId="1" applyNumberFormat="1" applyFont="1" applyFill="1" applyBorder="1" applyAlignment="1">
      <alignment horizontal="center" vertical="center" wrapText="1"/>
    </xf>
    <xf numFmtId="3" fontId="40" fillId="0" borderId="16" xfId="0" applyNumberFormat="1" applyFont="1" applyBorder="1" applyAlignment="1">
      <alignment horizontal="center" vertical="center"/>
    </xf>
    <xf numFmtId="164" fontId="3" fillId="0" borderId="0" xfId="1" applyNumberFormat="1"/>
    <xf numFmtId="0" fontId="1" fillId="0" borderId="0" xfId="9"/>
    <xf numFmtId="0" fontId="1" fillId="0" borderId="0" xfId="9" applyAlignment="1">
      <alignment horizontal="center" vertical="center"/>
    </xf>
    <xf numFmtId="0" fontId="47" fillId="0" borderId="0" xfId="9" applyFont="1" applyAlignment="1">
      <alignment horizontal="center" vertical="center"/>
    </xf>
    <xf numFmtId="0" fontId="42" fillId="2" borderId="58" xfId="11" applyFont="1" applyFill="1" applyBorder="1" applyAlignment="1">
      <alignment horizontal="center" vertical="center" wrapText="1" readingOrder="2"/>
    </xf>
    <xf numFmtId="0" fontId="1" fillId="0" borderId="0" xfId="9" applyAlignment="1">
      <alignment vertical="center"/>
    </xf>
    <xf numFmtId="164" fontId="1" fillId="2" borderId="65" xfId="9" applyNumberFormat="1" applyFill="1" applyBorder="1" applyAlignment="1">
      <alignment horizontal="center" vertical="center"/>
    </xf>
    <xf numFmtId="164" fontId="1" fillId="2" borderId="66" xfId="9" applyNumberFormat="1" applyFill="1" applyBorder="1" applyAlignment="1">
      <alignment horizontal="center" vertical="center"/>
    </xf>
    <xf numFmtId="0" fontId="49" fillId="0" borderId="58" xfId="9" applyFont="1" applyBorder="1" applyAlignment="1">
      <alignment horizontal="center" vertical="center"/>
    </xf>
    <xf numFmtId="0" fontId="49" fillId="2" borderId="63" xfId="9" applyFont="1" applyFill="1" applyBorder="1" applyAlignment="1">
      <alignment horizontal="center" vertical="center"/>
    </xf>
    <xf numFmtId="0" fontId="49" fillId="2" borderId="64" xfId="9" applyFont="1" applyFill="1" applyBorder="1" applyAlignment="1">
      <alignment horizontal="center" vertical="center"/>
    </xf>
    <xf numFmtId="164" fontId="49" fillId="2" borderId="65" xfId="9" applyNumberFormat="1" applyFont="1" applyFill="1" applyBorder="1" applyAlignment="1">
      <alignment horizontal="center" vertical="center"/>
    </xf>
    <xf numFmtId="164" fontId="49" fillId="2" borderId="66" xfId="9" applyNumberFormat="1" applyFont="1" applyFill="1" applyBorder="1" applyAlignment="1">
      <alignment horizontal="center" vertical="center"/>
    </xf>
    <xf numFmtId="0" fontId="49" fillId="2" borderId="67" xfId="9" applyFont="1" applyFill="1" applyBorder="1" applyAlignment="1">
      <alignment horizontal="center" vertical="center"/>
    </xf>
    <xf numFmtId="0" fontId="49" fillId="2" borderId="68" xfId="9" applyFont="1" applyFill="1" applyBorder="1" applyAlignment="1">
      <alignment horizontal="center" vertical="center"/>
    </xf>
    <xf numFmtId="0" fontId="49" fillId="2" borderId="69" xfId="9" applyFont="1" applyFill="1" applyBorder="1" applyAlignment="1">
      <alignment horizontal="center" vertical="center"/>
    </xf>
    <xf numFmtId="0" fontId="50" fillId="2" borderId="74" xfId="9" applyFont="1" applyFill="1" applyBorder="1" applyAlignment="1">
      <alignment horizontal="center" vertical="center"/>
    </xf>
    <xf numFmtId="164" fontId="49" fillId="2" borderId="75" xfId="9" applyNumberFormat="1" applyFont="1" applyFill="1" applyBorder="1" applyAlignment="1">
      <alignment horizontal="center" vertical="center"/>
    </xf>
    <xf numFmtId="0" fontId="50" fillId="2" borderId="76" xfId="9" applyFont="1" applyFill="1" applyBorder="1" applyAlignment="1">
      <alignment horizontal="center" vertical="center"/>
    </xf>
    <xf numFmtId="0" fontId="49" fillId="0" borderId="77" xfId="9" applyFont="1" applyBorder="1" applyAlignment="1">
      <alignment horizontal="center" vertical="center"/>
    </xf>
    <xf numFmtId="0" fontId="49" fillId="2" borderId="78" xfId="9" applyFont="1" applyFill="1" applyBorder="1" applyAlignment="1">
      <alignment horizontal="center" vertical="center"/>
    </xf>
    <xf numFmtId="164" fontId="49" fillId="2" borderId="79" xfId="9" applyNumberFormat="1" applyFont="1" applyFill="1" applyBorder="1" applyAlignment="1">
      <alignment horizontal="center" vertical="center"/>
    </xf>
    <xf numFmtId="0" fontId="29" fillId="0" borderId="0" xfId="5" applyFont="1" applyAlignment="1">
      <alignment horizontal="center" vertical="center"/>
    </xf>
    <xf numFmtId="0" fontId="6" fillId="0" borderId="0" xfId="5" applyAlignment="1">
      <alignment horizontal="center" vertical="center"/>
    </xf>
    <xf numFmtId="0" fontId="53" fillId="0" borderId="0" xfId="5" applyFont="1" applyFill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28" fillId="0" borderId="0" xfId="5" applyFont="1" applyFill="1" applyAlignment="1">
      <alignment horizontal="center" vertical="center"/>
    </xf>
    <xf numFmtId="0" fontId="20" fillId="0" borderId="0" xfId="5" applyFont="1" applyFill="1" applyAlignment="1">
      <alignment horizontal="center" vertical="center"/>
    </xf>
    <xf numFmtId="0" fontId="55" fillId="2" borderId="83" xfId="5" applyFont="1" applyFill="1" applyBorder="1" applyAlignment="1">
      <alignment horizontal="center" vertical="center" wrapText="1"/>
    </xf>
    <xf numFmtId="0" fontId="55" fillId="2" borderId="84" xfId="5" applyFont="1" applyFill="1" applyBorder="1" applyAlignment="1">
      <alignment horizontal="center" vertical="center" wrapText="1"/>
    </xf>
    <xf numFmtId="0" fontId="56" fillId="2" borderId="85" xfId="5" applyFont="1" applyFill="1" applyBorder="1" applyAlignment="1">
      <alignment horizontal="center" vertical="center" wrapText="1"/>
    </xf>
    <xf numFmtId="0" fontId="38" fillId="0" borderId="0" xfId="5" applyFont="1" applyAlignment="1">
      <alignment horizontal="center" vertical="center"/>
    </xf>
    <xf numFmtId="0" fontId="27" fillId="0" borderId="0" xfId="5" applyFont="1" applyAlignment="1">
      <alignment horizontal="center" vertical="center"/>
    </xf>
    <xf numFmtId="3" fontId="57" fillId="0" borderId="88" xfId="5" applyNumberFormat="1" applyFont="1" applyBorder="1" applyAlignment="1">
      <alignment horizontal="center" vertical="center"/>
    </xf>
    <xf numFmtId="0" fontId="26" fillId="0" borderId="0" xfId="5" applyFont="1" applyAlignment="1">
      <alignment horizontal="center" vertical="center"/>
    </xf>
    <xf numFmtId="0" fontId="25" fillId="0" borderId="0" xfId="5" applyFont="1" applyAlignment="1">
      <alignment horizontal="center" vertical="center"/>
    </xf>
    <xf numFmtId="164" fontId="57" fillId="2" borderId="87" xfId="5" applyNumberFormat="1" applyFont="1" applyFill="1" applyBorder="1" applyAlignment="1">
      <alignment horizontal="center" vertical="center"/>
    </xf>
    <xf numFmtId="3" fontId="5" fillId="3" borderId="58" xfId="9" applyNumberFormat="1" applyFont="1" applyFill="1" applyBorder="1" applyAlignment="1">
      <alignment horizontal="center" vertical="center" wrapText="1"/>
    </xf>
    <xf numFmtId="3" fontId="22" fillId="0" borderId="58" xfId="2" applyNumberFormat="1" applyFont="1" applyFill="1" applyBorder="1" applyAlignment="1">
      <alignment horizontal="center" vertical="center" readingOrder="2"/>
    </xf>
    <xf numFmtId="0" fontId="21" fillId="2" borderId="59" xfId="2" applyFont="1" applyFill="1" applyBorder="1" applyAlignment="1">
      <alignment horizontal="center" vertical="center" wrapText="1" readingOrder="2"/>
    </xf>
    <xf numFmtId="0" fontId="21" fillId="2" borderId="60" xfId="2" applyFont="1" applyFill="1" applyBorder="1" applyAlignment="1">
      <alignment horizontal="center" vertical="center" wrapText="1" readingOrder="2"/>
    </xf>
    <xf numFmtId="0" fontId="21" fillId="2" borderId="61" xfId="2" applyFont="1" applyFill="1" applyBorder="1" applyAlignment="1">
      <alignment horizontal="center" vertical="center" wrapText="1" readingOrder="2"/>
    </xf>
    <xf numFmtId="0" fontId="21" fillId="2" borderId="62" xfId="2" applyFont="1" applyFill="1" applyBorder="1" applyAlignment="1">
      <alignment horizontal="center" vertical="center" readingOrder="2"/>
    </xf>
    <xf numFmtId="3" fontId="22" fillId="2" borderId="63" xfId="2" applyNumberFormat="1" applyFont="1" applyFill="1" applyBorder="1" applyAlignment="1">
      <alignment horizontal="center" vertical="center" readingOrder="2"/>
    </xf>
    <xf numFmtId="0" fontId="21" fillId="2" borderId="64" xfId="2" applyFont="1" applyFill="1" applyBorder="1" applyAlignment="1">
      <alignment horizontal="center" vertical="center" readingOrder="2"/>
    </xf>
    <xf numFmtId="164" fontId="23" fillId="2" borderId="65" xfId="2" applyNumberFormat="1" applyFont="1" applyFill="1" applyBorder="1" applyAlignment="1">
      <alignment horizontal="center" vertical="center" readingOrder="2"/>
    </xf>
    <xf numFmtId="164" fontId="23" fillId="2" borderId="66" xfId="2" applyNumberFormat="1" applyFont="1" applyFill="1" applyBorder="1" applyAlignment="1">
      <alignment horizontal="center" vertical="center" readingOrder="2"/>
    </xf>
    <xf numFmtId="0" fontId="4" fillId="2" borderId="59" xfId="9" applyFont="1" applyFill="1" applyBorder="1" applyAlignment="1">
      <alignment horizontal="center" vertical="center" wrapText="1"/>
    </xf>
    <xf numFmtId="0" fontId="4" fillId="2" borderId="60" xfId="9" applyFont="1" applyFill="1" applyBorder="1" applyAlignment="1">
      <alignment horizontal="center" vertical="center" wrapText="1"/>
    </xf>
    <xf numFmtId="0" fontId="4" fillId="2" borderId="61" xfId="9" applyFont="1" applyFill="1" applyBorder="1" applyAlignment="1">
      <alignment horizontal="center" vertical="center" wrapText="1"/>
    </xf>
    <xf numFmtId="0" fontId="5" fillId="2" borderId="62" xfId="9" applyFont="1" applyFill="1" applyBorder="1" applyAlignment="1">
      <alignment horizontal="center" vertical="center" wrapText="1"/>
    </xf>
    <xf numFmtId="3" fontId="5" fillId="2" borderId="63" xfId="9" applyNumberFormat="1" applyFont="1" applyFill="1" applyBorder="1" applyAlignment="1">
      <alignment horizontal="center" vertical="center" wrapText="1"/>
    </xf>
    <xf numFmtId="0" fontId="1" fillId="2" borderId="64" xfId="9" applyFont="1" applyFill="1" applyBorder="1" applyAlignment="1">
      <alignment horizontal="center" vertical="center"/>
    </xf>
    <xf numFmtId="164" fontId="57" fillId="2" borderId="90" xfId="5" applyNumberFormat="1" applyFont="1" applyFill="1" applyBorder="1" applyAlignment="1">
      <alignment horizontal="center" vertical="center"/>
    </xf>
    <xf numFmtId="164" fontId="57" fillId="2" borderId="94" xfId="5" applyNumberFormat="1" applyFont="1" applyFill="1" applyBorder="1" applyAlignment="1">
      <alignment horizontal="center" vertical="center"/>
    </xf>
    <xf numFmtId="0" fontId="45" fillId="0" borderId="0" xfId="1" applyFont="1"/>
    <xf numFmtId="3" fontId="5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3" fontId="12" fillId="2" borderId="6" xfId="2" applyNumberFormat="1" applyFont="1" applyFill="1" applyBorder="1" applyAlignment="1">
      <alignment horizontal="center" vertical="center"/>
    </xf>
    <xf numFmtId="164" fontId="11" fillId="2" borderId="6" xfId="2" applyNumberFormat="1" applyFont="1" applyFill="1" applyBorder="1" applyAlignment="1">
      <alignment horizontal="center" vertical="center" wrapText="1"/>
    </xf>
    <xf numFmtId="0" fontId="8" fillId="2" borderId="16" xfId="2" applyFont="1" applyFill="1" applyBorder="1" applyAlignment="1">
      <alignment horizontal="center" vertical="center"/>
    </xf>
    <xf numFmtId="3" fontId="11" fillId="3" borderId="16" xfId="2" applyNumberFormat="1" applyFont="1" applyFill="1" applyBorder="1" applyAlignment="1">
      <alignment horizontal="center" vertical="center" wrapText="1"/>
    </xf>
    <xf numFmtId="0" fontId="8" fillId="2" borderId="33" xfId="2" applyFont="1" applyFill="1" applyBorder="1" applyAlignment="1">
      <alignment horizontal="center" vertical="center"/>
    </xf>
    <xf numFmtId="0" fontId="8" fillId="2" borderId="99" xfId="2" applyFont="1" applyFill="1" applyBorder="1" applyAlignment="1">
      <alignment horizontal="center" vertical="center"/>
    </xf>
    <xf numFmtId="3" fontId="11" fillId="3" borderId="99" xfId="2" applyNumberFormat="1" applyFont="1" applyFill="1" applyBorder="1" applyAlignment="1">
      <alignment horizontal="center" vertical="center" wrapText="1"/>
    </xf>
    <xf numFmtId="164" fontId="11" fillId="2" borderId="34" xfId="2" applyNumberFormat="1" applyFont="1" applyFill="1" applyBorder="1" applyAlignment="1">
      <alignment horizontal="center" vertical="center" wrapText="1"/>
    </xf>
    <xf numFmtId="0" fontId="8" fillId="2" borderId="86" xfId="2" applyFont="1" applyFill="1" applyBorder="1" applyAlignment="1">
      <alignment horizontal="center" vertical="center"/>
    </xf>
    <xf numFmtId="164" fontId="11" fillId="2" borderId="87" xfId="2" applyNumberFormat="1" applyFont="1" applyFill="1" applyBorder="1" applyAlignment="1">
      <alignment horizontal="center" vertical="center" wrapText="1"/>
    </xf>
    <xf numFmtId="0" fontId="8" fillId="2" borderId="35" xfId="2" applyFont="1" applyFill="1" applyBorder="1" applyAlignment="1">
      <alignment horizontal="center" vertical="center"/>
    </xf>
    <xf numFmtId="0" fontId="8" fillId="2" borderId="88" xfId="2" applyFont="1" applyFill="1" applyBorder="1" applyAlignment="1">
      <alignment horizontal="center" vertical="center"/>
    </xf>
    <xf numFmtId="3" fontId="11" fillId="3" borderId="88" xfId="2" applyNumberFormat="1" applyFont="1" applyFill="1" applyBorder="1" applyAlignment="1">
      <alignment horizontal="center" vertical="center" wrapText="1"/>
    </xf>
    <xf numFmtId="164" fontId="11" fillId="2" borderId="36" xfId="2" applyNumberFormat="1" applyFont="1" applyFill="1" applyBorder="1" applyAlignment="1">
      <alignment horizontal="center" vertical="center" wrapText="1"/>
    </xf>
    <xf numFmtId="3" fontId="17" fillId="2" borderId="14" xfId="3" applyNumberFormat="1" applyFont="1" applyFill="1" applyBorder="1" applyAlignment="1">
      <alignment horizontal="center" vertical="center"/>
    </xf>
    <xf numFmtId="9" fontId="17" fillId="2" borderId="100" xfId="3" applyNumberFormat="1" applyFont="1" applyFill="1" applyBorder="1" applyAlignment="1">
      <alignment horizontal="center" vertical="center"/>
    </xf>
    <xf numFmtId="0" fontId="39" fillId="2" borderId="31" xfId="0" applyNumberFormat="1" applyFont="1" applyFill="1" applyBorder="1" applyAlignment="1">
      <alignment horizontal="center" vertical="center"/>
    </xf>
    <xf numFmtId="3" fontId="17" fillId="3" borderId="31" xfId="3" applyNumberFormat="1" applyFont="1" applyFill="1" applyBorder="1" applyAlignment="1">
      <alignment horizontal="center" vertical="center"/>
    </xf>
    <xf numFmtId="164" fontId="17" fillId="2" borderId="101" xfId="3" applyNumberFormat="1" applyFont="1" applyFill="1" applyBorder="1" applyAlignment="1">
      <alignment horizontal="center" vertical="center"/>
    </xf>
    <xf numFmtId="0" fontId="39" fillId="2" borderId="32" xfId="0" applyNumberFormat="1" applyFont="1" applyFill="1" applyBorder="1" applyAlignment="1">
      <alignment horizontal="center" vertical="center"/>
    </xf>
    <xf numFmtId="3" fontId="17" fillId="3" borderId="32" xfId="3" applyNumberFormat="1" applyFont="1" applyFill="1" applyBorder="1" applyAlignment="1">
      <alignment horizontal="center" vertical="center"/>
    </xf>
    <xf numFmtId="164" fontId="17" fillId="2" borderId="102" xfId="3" applyNumberFormat="1" applyFont="1" applyFill="1" applyBorder="1" applyAlignment="1">
      <alignment horizontal="center" vertical="center"/>
    </xf>
    <xf numFmtId="3" fontId="17" fillId="3" borderId="104" xfId="3" applyNumberFormat="1" applyFont="1" applyFill="1" applyBorder="1" applyAlignment="1">
      <alignment horizontal="center" vertical="center"/>
    </xf>
    <xf numFmtId="164" fontId="17" fillId="2" borderId="105" xfId="3" applyNumberFormat="1" applyFont="1" applyFill="1" applyBorder="1" applyAlignment="1">
      <alignment horizontal="center" vertical="center"/>
    </xf>
    <xf numFmtId="0" fontId="40" fillId="2" borderId="33" xfId="0" applyFont="1" applyFill="1" applyBorder="1" applyAlignment="1">
      <alignment horizontal="center" vertical="center"/>
    </xf>
    <xf numFmtId="0" fontId="40" fillId="4" borderId="99" xfId="0" applyFont="1" applyFill="1" applyBorder="1" applyAlignment="1">
      <alignment horizontal="center" vertical="center"/>
    </xf>
    <xf numFmtId="0" fontId="40" fillId="2" borderId="99" xfId="0" applyFont="1" applyFill="1" applyBorder="1" applyAlignment="1">
      <alignment horizontal="center" vertical="center"/>
    </xf>
    <xf numFmtId="0" fontId="40" fillId="2" borderId="34" xfId="0" applyFont="1" applyFill="1" applyBorder="1" applyAlignment="1">
      <alignment horizontal="center" vertical="center"/>
    </xf>
    <xf numFmtId="0" fontId="40" fillId="2" borderId="86" xfId="0" applyFont="1" applyFill="1" applyBorder="1" applyAlignment="1">
      <alignment horizontal="center" vertical="center"/>
    </xf>
    <xf numFmtId="0" fontId="40" fillId="2" borderId="35" xfId="0" applyFont="1" applyFill="1" applyBorder="1" applyAlignment="1">
      <alignment horizontal="center" vertical="center"/>
    </xf>
    <xf numFmtId="0" fontId="40" fillId="0" borderId="88" xfId="0" applyFont="1" applyBorder="1" applyAlignment="1">
      <alignment horizontal="center" vertical="center"/>
    </xf>
    <xf numFmtId="164" fontId="40" fillId="2" borderId="87" xfId="0" applyNumberFormat="1" applyFont="1" applyFill="1" applyBorder="1" applyAlignment="1">
      <alignment horizontal="center" vertical="center"/>
    </xf>
    <xf numFmtId="164" fontId="40" fillId="2" borderId="36" xfId="0" applyNumberFormat="1" applyFont="1" applyFill="1" applyBorder="1" applyAlignment="1">
      <alignment horizontal="center" vertical="center"/>
    </xf>
    <xf numFmtId="9" fontId="40" fillId="2" borderId="87" xfId="0" applyNumberFormat="1" applyFont="1" applyFill="1" applyBorder="1" applyAlignment="1">
      <alignment horizontal="center" vertical="center"/>
    </xf>
    <xf numFmtId="0" fontId="40" fillId="2" borderId="106" xfId="0" applyFont="1" applyFill="1" applyBorder="1" applyAlignment="1">
      <alignment horizontal="center" vertical="center"/>
    </xf>
    <xf numFmtId="3" fontId="40" fillId="0" borderId="92" xfId="0" applyNumberFormat="1" applyFont="1" applyBorder="1" applyAlignment="1">
      <alignment horizontal="center" vertical="center"/>
    </xf>
    <xf numFmtId="9" fontId="40" fillId="2" borderId="107" xfId="0" applyNumberFormat="1" applyFont="1" applyFill="1" applyBorder="1" applyAlignment="1">
      <alignment horizontal="center" vertical="center"/>
    </xf>
    <xf numFmtId="0" fontId="60" fillId="2" borderId="93" xfId="0" applyFont="1" applyFill="1" applyBorder="1" applyAlignment="1">
      <alignment horizontal="center" vertical="center"/>
    </xf>
    <xf numFmtId="9" fontId="40" fillId="2" borderId="90" xfId="0" applyNumberFormat="1" applyFont="1" applyFill="1" applyBorder="1" applyAlignment="1">
      <alignment horizontal="center" vertical="center"/>
    </xf>
    <xf numFmtId="9" fontId="40" fillId="2" borderId="94" xfId="0" applyNumberFormat="1" applyFont="1" applyFill="1" applyBorder="1" applyAlignment="1">
      <alignment horizontal="center" vertical="center"/>
    </xf>
    <xf numFmtId="3" fontId="22" fillId="0" borderId="16" xfId="2" applyNumberFormat="1" applyFont="1" applyFill="1" applyBorder="1" applyAlignment="1">
      <alignment horizontal="center" vertical="center" readingOrder="2"/>
    </xf>
    <xf numFmtId="0" fontId="21" fillId="2" borderId="33" xfId="2" applyFont="1" applyFill="1" applyBorder="1" applyAlignment="1">
      <alignment horizontal="center" vertical="center" wrapText="1" readingOrder="2"/>
    </xf>
    <xf numFmtId="0" fontId="21" fillId="2" borderId="99" xfId="2" applyFont="1" applyFill="1" applyBorder="1" applyAlignment="1">
      <alignment horizontal="center" vertical="center" wrapText="1" readingOrder="2"/>
    </xf>
    <xf numFmtId="0" fontId="21" fillId="2" borderId="34" xfId="2" applyFont="1" applyFill="1" applyBorder="1" applyAlignment="1">
      <alignment horizontal="center" vertical="center" wrapText="1" readingOrder="2"/>
    </xf>
    <xf numFmtId="0" fontId="21" fillId="2" borderId="35" xfId="2" applyFont="1" applyFill="1" applyBorder="1" applyAlignment="1">
      <alignment horizontal="center" readingOrder="2"/>
    </xf>
    <xf numFmtId="164" fontId="23" fillId="2" borderId="88" xfId="2" applyNumberFormat="1" applyFont="1" applyFill="1" applyBorder="1" applyAlignment="1">
      <alignment horizontal="center" vertical="center" readingOrder="2"/>
    </xf>
    <xf numFmtId="164" fontId="23" fillId="2" borderId="36" xfId="2" applyNumberFormat="1" applyFont="1" applyFill="1" applyBorder="1" applyAlignment="1">
      <alignment horizontal="center" vertical="center" readingOrder="2"/>
    </xf>
    <xf numFmtId="3" fontId="22" fillId="2" borderId="87" xfId="2" applyNumberFormat="1" applyFont="1" applyFill="1" applyBorder="1" applyAlignment="1">
      <alignment horizontal="center" vertical="center" readingOrder="2"/>
    </xf>
    <xf numFmtId="3" fontId="57" fillId="2" borderId="36" xfId="5" applyNumberFormat="1" applyFont="1" applyFill="1" applyBorder="1" applyAlignment="1">
      <alignment horizontal="center" vertical="center"/>
    </xf>
    <xf numFmtId="0" fontId="24" fillId="0" borderId="0" xfId="11" applyFont="1" applyFill="1" applyAlignment="1">
      <alignment horizontal="center" vertical="center"/>
    </xf>
    <xf numFmtId="0" fontId="34" fillId="0" borderId="0" xfId="11" applyFont="1" applyFill="1" applyAlignment="1">
      <alignment horizontal="center" vertical="center"/>
    </xf>
    <xf numFmtId="0" fontId="34" fillId="2" borderId="25" xfId="11" applyFont="1" applyFill="1" applyBorder="1" applyAlignment="1">
      <alignment horizontal="center" vertical="center" wrapText="1"/>
    </xf>
    <xf numFmtId="0" fontId="34" fillId="2" borderId="26" xfId="11" applyFont="1" applyFill="1" applyBorder="1" applyAlignment="1">
      <alignment horizontal="center" vertical="center" wrapText="1"/>
    </xf>
    <xf numFmtId="0" fontId="34" fillId="2" borderId="28" xfId="11" applyFont="1" applyFill="1" applyBorder="1" applyAlignment="1">
      <alignment horizontal="center" vertical="center" wrapText="1"/>
    </xf>
    <xf numFmtId="0" fontId="34" fillId="2" borderId="20" xfId="11" applyFont="1" applyFill="1" applyBorder="1" applyAlignment="1">
      <alignment horizontal="center" vertical="center" wrapText="1"/>
    </xf>
    <xf numFmtId="0" fontId="35" fillId="2" borderId="50" xfId="11" applyFont="1" applyFill="1" applyBorder="1" applyAlignment="1">
      <alignment horizontal="center" vertical="center"/>
    </xf>
    <xf numFmtId="3" fontId="36" fillId="0" borderId="25" xfId="11" applyNumberFormat="1" applyFont="1" applyFill="1" applyBorder="1" applyAlignment="1">
      <alignment horizontal="center" vertical="center"/>
    </xf>
    <xf numFmtId="3" fontId="36" fillId="0" borderId="26" xfId="11" applyNumberFormat="1" applyFont="1" applyFill="1" applyBorder="1" applyAlignment="1">
      <alignment horizontal="center" vertical="center"/>
    </xf>
    <xf numFmtId="3" fontId="36" fillId="0" borderId="19" xfId="11" applyNumberFormat="1" applyFont="1" applyFill="1" applyBorder="1" applyAlignment="1">
      <alignment horizontal="center" vertical="center"/>
    </xf>
    <xf numFmtId="3" fontId="36" fillId="0" borderId="28" xfId="11" applyNumberFormat="1" applyFont="1" applyFill="1" applyBorder="1" applyAlignment="1">
      <alignment horizontal="center" vertical="center"/>
    </xf>
    <xf numFmtId="3" fontId="36" fillId="5" borderId="30" xfId="11" applyNumberFormat="1" applyFont="1" applyFill="1" applyBorder="1" applyAlignment="1">
      <alignment horizontal="center" vertical="center"/>
    </xf>
    <xf numFmtId="3" fontId="37" fillId="5" borderId="51" xfId="11" applyNumberFormat="1" applyFont="1" applyFill="1" applyBorder="1" applyAlignment="1">
      <alignment horizontal="center" vertical="center"/>
    </xf>
    <xf numFmtId="3" fontId="36" fillId="5" borderId="28" xfId="11" applyNumberFormat="1" applyFont="1" applyFill="1" applyBorder="1" applyAlignment="1">
      <alignment horizontal="center" vertical="center"/>
    </xf>
    <xf numFmtId="3" fontId="37" fillId="5" borderId="52" xfId="11" applyNumberFormat="1" applyFont="1" applyFill="1" applyBorder="1" applyAlignment="1">
      <alignment horizontal="center" vertical="center"/>
    </xf>
    <xf numFmtId="0" fontId="35" fillId="2" borderId="53" xfId="11" applyFont="1" applyFill="1" applyBorder="1" applyAlignment="1">
      <alignment horizontal="center" vertical="center"/>
    </xf>
    <xf numFmtId="0" fontId="36" fillId="0" borderId="15" xfId="11" applyFont="1" applyFill="1" applyBorder="1" applyAlignment="1">
      <alignment horizontal="center" vertical="center"/>
    </xf>
    <xf numFmtId="0" fontId="36" fillId="0" borderId="54" xfId="11" applyFont="1" applyFill="1" applyBorder="1" applyAlignment="1">
      <alignment horizontal="center" vertical="center"/>
    </xf>
    <xf numFmtId="0" fontId="35" fillId="2" borderId="55" xfId="11" applyFont="1" applyFill="1" applyBorder="1" applyAlignment="1">
      <alignment horizontal="center" vertical="center" wrapText="1"/>
    </xf>
    <xf numFmtId="164" fontId="36" fillId="2" borderId="56" xfId="11" applyNumberFormat="1" applyFont="1" applyFill="1" applyBorder="1" applyAlignment="1">
      <alignment horizontal="center" vertical="center"/>
    </xf>
    <xf numFmtId="164" fontId="36" fillId="2" borderId="57" xfId="11" applyNumberFormat="1" applyFont="1" applyFill="1" applyBorder="1" applyAlignment="1">
      <alignment horizontal="center" vertical="center"/>
    </xf>
    <xf numFmtId="164" fontId="24" fillId="0" borderId="0" xfId="11" applyNumberFormat="1" applyFont="1" applyFill="1" applyAlignment="1">
      <alignment horizontal="center" vertical="center"/>
    </xf>
    <xf numFmtId="0" fontId="62" fillId="0" borderId="0" xfId="9" applyFont="1"/>
    <xf numFmtId="49" fontId="61" fillId="2" borderId="86" xfId="9" applyNumberFormat="1" applyFont="1" applyFill="1" applyBorder="1" applyAlignment="1">
      <alignment horizontal="center" vertical="center"/>
    </xf>
    <xf numFmtId="49" fontId="61" fillId="2" borderId="16" xfId="9" applyNumberFormat="1" applyFont="1" applyFill="1" applyBorder="1" applyAlignment="1">
      <alignment horizontal="center" vertical="center"/>
    </xf>
    <xf numFmtId="49" fontId="61" fillId="2" borderId="87" xfId="9" applyNumberFormat="1" applyFont="1" applyFill="1" applyBorder="1" applyAlignment="1">
      <alignment horizontal="center" vertical="center"/>
    </xf>
    <xf numFmtId="49" fontId="61" fillId="2" borderId="91" xfId="9" applyNumberFormat="1" applyFont="1" applyFill="1" applyBorder="1" applyAlignment="1">
      <alignment horizontal="center" vertical="center"/>
    </xf>
    <xf numFmtId="49" fontId="61" fillId="2" borderId="113" xfId="9" applyNumberFormat="1" applyFont="1" applyFill="1" applyBorder="1" applyAlignment="1">
      <alignment horizontal="center" vertical="center"/>
    </xf>
    <xf numFmtId="3" fontId="61" fillId="3" borderId="35" xfId="9" applyNumberFormat="1" applyFont="1" applyFill="1" applyBorder="1" applyAlignment="1">
      <alignment horizontal="center" vertical="center"/>
    </xf>
    <xf numFmtId="3" fontId="61" fillId="3" borderId="88" xfId="9" applyNumberFormat="1" applyFont="1" applyFill="1" applyBorder="1" applyAlignment="1">
      <alignment horizontal="center" vertical="center"/>
    </xf>
    <xf numFmtId="3" fontId="61" fillId="3" borderId="36" xfId="9" applyNumberFormat="1" applyFont="1" applyFill="1" applyBorder="1" applyAlignment="1">
      <alignment horizontal="center" vertical="center"/>
    </xf>
    <xf numFmtId="3" fontId="61" fillId="3" borderId="114" xfId="9" applyNumberFormat="1" applyFont="1" applyFill="1" applyBorder="1" applyAlignment="1">
      <alignment horizontal="center" vertical="center"/>
    </xf>
    <xf numFmtId="0" fontId="6" fillId="0" borderId="0" xfId="11"/>
    <xf numFmtId="0" fontId="58" fillId="0" borderId="0" xfId="0" applyFont="1" applyAlignment="1">
      <alignment horizontal="center" vertical="center" wrapText="1" readingOrder="1"/>
    </xf>
    <xf numFmtId="0" fontId="58" fillId="0" borderId="0" xfId="0" applyFont="1" applyAlignment="1">
      <alignment horizontal="center" vertical="center" readingOrder="1"/>
    </xf>
    <xf numFmtId="0" fontId="19" fillId="0" borderId="0" xfId="2" applyFont="1" applyFill="1" applyAlignment="1">
      <alignment horizontal="center" vertical="center" readingOrder="2"/>
    </xf>
    <xf numFmtId="0" fontId="44" fillId="0" borderId="0" xfId="0" applyFont="1" applyAlignment="1">
      <alignment horizontal="center" vertical="center" readingOrder="1"/>
    </xf>
    <xf numFmtId="0" fontId="52" fillId="0" borderId="0" xfId="5" applyFont="1" applyFill="1" applyAlignment="1">
      <alignment horizontal="center" vertical="center"/>
    </xf>
    <xf numFmtId="0" fontId="54" fillId="2" borderId="80" xfId="5" applyFont="1" applyFill="1" applyBorder="1" applyAlignment="1">
      <alignment horizontal="center" vertical="center" wrapText="1"/>
    </xf>
    <xf numFmtId="0" fontId="54" fillId="2" borderId="81" xfId="5" applyFont="1" applyFill="1" applyBorder="1" applyAlignment="1">
      <alignment horizontal="center" vertical="center" wrapText="1"/>
    </xf>
    <xf numFmtId="0" fontId="54" fillId="2" borderId="82" xfId="5" applyFont="1" applyFill="1" applyBorder="1" applyAlignment="1">
      <alignment horizontal="center" vertical="center" wrapText="1"/>
    </xf>
    <xf numFmtId="0" fontId="57" fillId="2" borderId="93" xfId="5" applyFont="1" applyFill="1" applyBorder="1" applyAlignment="1">
      <alignment horizontal="center" vertical="center" wrapText="1"/>
    </xf>
    <xf numFmtId="0" fontId="57" fillId="2" borderId="90" xfId="5" applyFont="1" applyFill="1" applyBorder="1" applyAlignment="1">
      <alignment horizontal="center" vertical="center" wrapText="1"/>
    </xf>
    <xf numFmtId="0" fontId="57" fillId="2" borderId="35" xfId="5" applyFont="1" applyFill="1" applyBorder="1" applyAlignment="1">
      <alignment horizontal="center" vertical="center"/>
    </xf>
    <xf numFmtId="0" fontId="57" fillId="2" borderId="88" xfId="5" applyFont="1" applyFill="1" applyBorder="1" applyAlignment="1">
      <alignment horizontal="center" vertical="center"/>
    </xf>
    <xf numFmtId="164" fontId="61" fillId="2" borderId="17" xfId="9" applyNumberFormat="1" applyFont="1" applyFill="1" applyBorder="1" applyAlignment="1">
      <alignment horizontal="center" vertical="center"/>
    </xf>
    <xf numFmtId="164" fontId="61" fillId="2" borderId="118" xfId="9" applyNumberFormat="1" applyFont="1" applyFill="1" applyBorder="1" applyAlignment="1">
      <alignment horizontal="center" vertical="center"/>
    </xf>
    <xf numFmtId="164" fontId="61" fillId="2" borderId="18" xfId="9" applyNumberFormat="1" applyFont="1" applyFill="1" applyBorder="1" applyAlignment="1">
      <alignment horizontal="center" vertical="center"/>
    </xf>
    <xf numFmtId="3" fontId="61" fillId="2" borderId="115" xfId="9" applyNumberFormat="1" applyFont="1" applyFill="1" applyBorder="1" applyAlignment="1">
      <alignment horizontal="center" vertical="center"/>
    </xf>
    <xf numFmtId="3" fontId="61" fillId="2" borderId="95" xfId="9" applyNumberFormat="1" applyFont="1" applyFill="1" applyBorder="1" applyAlignment="1">
      <alignment horizontal="center" vertical="center"/>
    </xf>
    <xf numFmtId="3" fontId="61" fillId="2" borderId="119" xfId="9" applyNumberFormat="1" applyFont="1" applyFill="1" applyBorder="1" applyAlignment="1">
      <alignment horizontal="center" vertical="center"/>
    </xf>
    <xf numFmtId="49" fontId="61" fillId="2" borderId="116" xfId="9" applyNumberFormat="1" applyFont="1" applyFill="1" applyBorder="1" applyAlignment="1">
      <alignment horizontal="center" vertical="center"/>
    </xf>
    <xf numFmtId="49" fontId="61" fillId="2" borderId="119" xfId="9" applyNumberFormat="1" applyFont="1" applyFill="1" applyBorder="1" applyAlignment="1">
      <alignment horizontal="center" vertical="center"/>
    </xf>
    <xf numFmtId="3" fontId="61" fillId="2" borderId="17" xfId="9" applyNumberFormat="1" applyFont="1" applyFill="1" applyBorder="1" applyAlignment="1">
      <alignment horizontal="center" vertical="center"/>
    </xf>
    <xf numFmtId="3" fontId="61" fillId="2" borderId="89" xfId="9" applyNumberFormat="1" applyFont="1" applyFill="1" applyBorder="1" applyAlignment="1">
      <alignment horizontal="center" vertical="center"/>
    </xf>
    <xf numFmtId="3" fontId="61" fillId="2" borderId="117" xfId="9" applyNumberFormat="1" applyFont="1" applyFill="1" applyBorder="1" applyAlignment="1">
      <alignment horizontal="center" vertical="center"/>
    </xf>
    <xf numFmtId="3" fontId="61" fillId="2" borderId="18" xfId="9" applyNumberFormat="1" applyFont="1" applyFill="1" applyBorder="1" applyAlignment="1">
      <alignment horizontal="center" vertical="center"/>
    </xf>
    <xf numFmtId="3" fontId="61" fillId="2" borderId="118" xfId="9" applyNumberFormat="1" applyFont="1" applyFill="1" applyBorder="1" applyAlignment="1">
      <alignment horizontal="center" vertical="center"/>
    </xf>
    <xf numFmtId="0" fontId="61" fillId="2" borderId="108" xfId="9" applyFont="1" applyFill="1" applyBorder="1" applyAlignment="1">
      <alignment horizontal="center" vertical="center"/>
    </xf>
    <xf numFmtId="0" fontId="61" fillId="2" borderId="111" xfId="9" applyFont="1" applyFill="1" applyBorder="1" applyAlignment="1">
      <alignment horizontal="center" vertical="center"/>
    </xf>
    <xf numFmtId="49" fontId="61" fillId="2" borderId="33" xfId="9" applyNumberFormat="1" applyFont="1" applyFill="1" applyBorder="1" applyAlignment="1">
      <alignment horizontal="center" vertical="center"/>
    </xf>
    <xf numFmtId="49" fontId="61" fillId="2" borderId="99" xfId="9" applyNumberFormat="1" applyFont="1" applyFill="1" applyBorder="1" applyAlignment="1">
      <alignment horizontal="center" vertical="center"/>
    </xf>
    <xf numFmtId="49" fontId="61" fillId="2" borderId="34" xfId="9" applyNumberFormat="1" applyFont="1" applyFill="1" applyBorder="1" applyAlignment="1">
      <alignment horizontal="center" vertical="center"/>
    </xf>
    <xf numFmtId="49" fontId="61" fillId="2" borderId="109" xfId="9" applyNumberFormat="1" applyFont="1" applyFill="1" applyBorder="1" applyAlignment="1">
      <alignment horizontal="center" vertical="center"/>
    </xf>
    <xf numFmtId="49" fontId="61" fillId="2" borderId="110" xfId="9" applyNumberFormat="1" applyFont="1" applyFill="1" applyBorder="1" applyAlignment="1">
      <alignment horizontal="center" vertical="center" wrapText="1"/>
    </xf>
    <xf numFmtId="49" fontId="61" fillId="2" borderId="112" xfId="9" applyNumberFormat="1" applyFont="1" applyFill="1" applyBorder="1" applyAlignment="1">
      <alignment horizontal="center" vertical="center" wrapText="1"/>
    </xf>
    <xf numFmtId="49" fontId="61" fillId="2" borderId="86" xfId="9" applyNumberFormat="1" applyFont="1" applyFill="1" applyBorder="1" applyAlignment="1">
      <alignment horizontal="center" vertical="center"/>
    </xf>
    <xf numFmtId="49" fontId="61" fillId="2" borderId="16" xfId="9" applyNumberFormat="1" applyFont="1" applyFill="1" applyBorder="1" applyAlignment="1">
      <alignment horizontal="center" vertical="center"/>
    </xf>
    <xf numFmtId="49" fontId="61" fillId="2" borderId="87" xfId="9" applyNumberFormat="1" applyFont="1" applyFill="1" applyBorder="1" applyAlignment="1">
      <alignment horizontal="center" vertical="center"/>
    </xf>
    <xf numFmtId="49" fontId="61" fillId="2" borderId="91" xfId="9" applyNumberFormat="1" applyFont="1" applyFill="1" applyBorder="1" applyAlignment="1">
      <alignment horizontal="center" vertical="center"/>
    </xf>
    <xf numFmtId="0" fontId="43" fillId="0" borderId="0" xfId="11" applyFont="1" applyFill="1" applyAlignment="1">
      <alignment horizontal="center" vertical="center"/>
    </xf>
    <xf numFmtId="0" fontId="30" fillId="2" borderId="40" xfId="11" applyFont="1" applyFill="1" applyBorder="1" applyAlignment="1">
      <alignment horizontal="center" vertical="center" wrapText="1"/>
    </xf>
    <xf numFmtId="0" fontId="30" fillId="2" borderId="46" xfId="11" applyFont="1" applyFill="1" applyBorder="1" applyAlignment="1">
      <alignment horizontal="center" vertical="center" wrapText="1"/>
    </xf>
    <xf numFmtId="0" fontId="30" fillId="2" borderId="48" xfId="11" applyFont="1" applyFill="1" applyBorder="1" applyAlignment="1">
      <alignment horizontal="center" vertical="center" wrapText="1"/>
    </xf>
    <xf numFmtId="0" fontId="31" fillId="2" borderId="41" xfId="11" applyFont="1" applyFill="1" applyBorder="1" applyAlignment="1">
      <alignment horizontal="center" vertical="center" wrapText="1"/>
    </xf>
    <xf numFmtId="0" fontId="31" fillId="2" borderId="42" xfId="11" applyFont="1" applyFill="1" applyBorder="1" applyAlignment="1">
      <alignment horizontal="center" vertical="center" wrapText="1"/>
    </xf>
    <xf numFmtId="0" fontId="31" fillId="2" borderId="43" xfId="11" applyFont="1" applyFill="1" applyBorder="1" applyAlignment="1">
      <alignment horizontal="center" vertical="center" wrapText="1"/>
    </xf>
    <xf numFmtId="0" fontId="32" fillId="2" borderId="44" xfId="11" applyFont="1" applyFill="1" applyBorder="1" applyAlignment="1">
      <alignment horizontal="center" vertical="center" wrapText="1"/>
    </xf>
    <xf numFmtId="0" fontId="32" fillId="2" borderId="24" xfId="11" applyFont="1" applyFill="1" applyBorder="1" applyAlignment="1">
      <alignment horizontal="center" vertical="center" wrapText="1"/>
    </xf>
    <xf numFmtId="0" fontId="32" fillId="2" borderId="29" xfId="11" applyFont="1" applyFill="1" applyBorder="1" applyAlignment="1">
      <alignment horizontal="center" vertical="center" wrapText="1"/>
    </xf>
    <xf numFmtId="0" fontId="33" fillId="2" borderId="45" xfId="11" applyFont="1" applyFill="1" applyBorder="1" applyAlignment="1">
      <alignment horizontal="center" vertical="center" wrapText="1"/>
    </xf>
    <xf numFmtId="0" fontId="32" fillId="2" borderId="47" xfId="11" applyFont="1" applyFill="1" applyBorder="1" applyAlignment="1">
      <alignment horizontal="center" vertical="center" wrapText="1"/>
    </xf>
    <xf numFmtId="0" fontId="32" fillId="2" borderId="49" xfId="11" applyFont="1" applyFill="1" applyBorder="1" applyAlignment="1">
      <alignment horizontal="center" vertical="center" wrapText="1"/>
    </xf>
    <xf numFmtId="0" fontId="33" fillId="2" borderId="21" xfId="11" applyFont="1" applyFill="1" applyBorder="1" applyAlignment="1">
      <alignment horizontal="center" vertical="center" wrapText="1"/>
    </xf>
    <xf numFmtId="0" fontId="33" fillId="2" borderId="22" xfId="11" applyFont="1" applyFill="1" applyBorder="1" applyAlignment="1">
      <alignment horizontal="center" vertical="center" wrapText="1"/>
    </xf>
    <xf numFmtId="0" fontId="32" fillId="2" borderId="19" xfId="11" applyFont="1" applyFill="1" applyBorder="1" applyAlignment="1">
      <alignment horizontal="center" vertical="center" wrapText="1"/>
    </xf>
    <xf numFmtId="0" fontId="32" fillId="2" borderId="27" xfId="11" applyFont="1" applyFill="1" applyBorder="1" applyAlignment="1">
      <alignment horizontal="center" vertical="center" wrapText="1"/>
    </xf>
    <xf numFmtId="0" fontId="33" fillId="2" borderId="23" xfId="11" applyFont="1" applyFill="1" applyBorder="1" applyAlignment="1">
      <alignment horizontal="center" vertical="center" wrapText="1"/>
    </xf>
    <xf numFmtId="0" fontId="59" fillId="3" borderId="39" xfId="1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/>
    </xf>
    <xf numFmtId="0" fontId="8" fillId="2" borderId="97" xfId="2" applyFont="1" applyFill="1" applyBorder="1" applyAlignment="1">
      <alignment horizontal="center" vertical="center"/>
    </xf>
    <xf numFmtId="0" fontId="8" fillId="2" borderId="98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 wrapText="1"/>
    </xf>
    <xf numFmtId="0" fontId="10" fillId="2" borderId="96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96" xfId="2" applyFont="1" applyFill="1" applyBorder="1" applyAlignment="1">
      <alignment horizontal="center" vertical="center" wrapText="1"/>
    </xf>
    <xf numFmtId="49" fontId="16" fillId="2" borderId="103" xfId="3" applyNumberFormat="1" applyFont="1" applyFill="1" applyBorder="1" applyAlignment="1">
      <alignment horizontal="center" vertical="center"/>
    </xf>
    <xf numFmtId="49" fontId="16" fillId="2" borderId="104" xfId="3" applyNumberFormat="1" applyFont="1" applyFill="1" applyBorder="1" applyAlignment="1">
      <alignment horizontal="center" vertical="center"/>
    </xf>
    <xf numFmtId="49" fontId="15" fillId="2" borderId="12" xfId="3" applyNumberFormat="1" applyFont="1" applyFill="1" applyBorder="1" applyAlignment="1">
      <alignment horizontal="center" vertical="center"/>
    </xf>
    <xf numFmtId="49" fontId="15" fillId="2" borderId="13" xfId="3" applyNumberFormat="1" applyFont="1" applyFill="1" applyBorder="1" applyAlignment="1">
      <alignment horizontal="center" vertical="center"/>
    </xf>
    <xf numFmtId="0" fontId="8" fillId="0" borderId="13" xfId="3" applyFont="1" applyBorder="1" applyAlignment="1">
      <alignment horizontal="center" vertical="center" wrapText="1"/>
    </xf>
    <xf numFmtId="0" fontId="60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 wrapText="1" readingOrder="2"/>
    </xf>
    <xf numFmtId="0" fontId="44" fillId="0" borderId="0" xfId="0" applyFont="1" applyAlignment="1">
      <alignment horizontal="center" vertical="center" readingOrder="2"/>
    </xf>
    <xf numFmtId="0" fontId="41" fillId="2" borderId="33" xfId="2" applyFont="1" applyFill="1" applyBorder="1" applyAlignment="1">
      <alignment horizontal="center" vertical="center" readingOrder="2"/>
    </xf>
    <xf numFmtId="0" fontId="41" fillId="2" borderId="34" xfId="2" applyFont="1" applyFill="1" applyBorder="1" applyAlignment="1">
      <alignment horizontal="center" vertical="center" readingOrder="2"/>
    </xf>
    <xf numFmtId="0" fontId="41" fillId="2" borderId="35" xfId="2" applyFont="1" applyFill="1" applyBorder="1" applyAlignment="1">
      <alignment horizontal="center" vertical="center" readingOrder="2"/>
    </xf>
    <xf numFmtId="0" fontId="41" fillId="2" borderId="36" xfId="2" applyFont="1" applyFill="1" applyBorder="1" applyAlignment="1">
      <alignment horizontal="center" vertical="center" readingOrder="2"/>
    </xf>
    <xf numFmtId="0" fontId="1" fillId="2" borderId="72" xfId="9" applyFill="1" applyBorder="1" applyAlignment="1">
      <alignment horizontal="center" vertical="center"/>
    </xf>
    <xf numFmtId="0" fontId="1" fillId="2" borderId="63" xfId="9" applyFill="1" applyBorder="1" applyAlignment="1">
      <alignment horizontal="center" vertical="center"/>
    </xf>
    <xf numFmtId="0" fontId="45" fillId="2" borderId="73" xfId="9" applyFont="1" applyFill="1" applyBorder="1" applyAlignment="1">
      <alignment horizontal="center" vertical="center" wrapText="1"/>
    </xf>
    <xf numFmtId="0" fontId="45" fillId="2" borderId="75" xfId="9" applyFont="1" applyFill="1" applyBorder="1" applyAlignment="1">
      <alignment horizontal="center" vertical="center" wrapText="1"/>
    </xf>
    <xf numFmtId="0" fontId="51" fillId="0" borderId="0" xfId="9" applyFont="1" applyAlignment="1">
      <alignment horizontal="center" vertical="center"/>
    </xf>
    <xf numFmtId="0" fontId="46" fillId="2" borderId="70" xfId="11" applyFont="1" applyFill="1" applyBorder="1" applyAlignment="1">
      <alignment horizontal="center" vertical="center" wrapText="1" readingOrder="2"/>
    </xf>
    <xf numFmtId="0" fontId="46" fillId="2" borderId="74" xfId="11" applyFont="1" applyFill="1" applyBorder="1" applyAlignment="1">
      <alignment horizontal="center" vertical="center" wrapText="1" readingOrder="2"/>
    </xf>
    <xf numFmtId="0" fontId="46" fillId="2" borderId="71" xfId="11" applyFont="1" applyFill="1" applyBorder="1" applyAlignment="1">
      <alignment horizontal="center" vertical="center" wrapText="1" readingOrder="2"/>
    </xf>
    <xf numFmtId="0" fontId="21" fillId="2" borderId="86" xfId="2" applyFont="1" applyFill="1" applyBorder="1" applyAlignment="1">
      <alignment horizontal="center" readingOrder="2"/>
    </xf>
    <xf numFmtId="164" fontId="5" fillId="2" borderId="2" xfId="1" applyNumberFormat="1" applyFont="1" applyFill="1" applyBorder="1" applyAlignment="1">
      <alignment horizontal="center" vertical="center" wrapText="1"/>
    </xf>
    <xf numFmtId="164" fontId="5" fillId="2" borderId="95" xfId="1" applyNumberFormat="1" applyFont="1" applyFill="1" applyBorder="1" applyAlignment="1">
      <alignment horizontal="center" vertical="center" wrapText="1"/>
    </xf>
  </cellXfs>
  <cellStyles count="16">
    <cellStyle name="Normal" xfId="0" builtinId="0"/>
    <cellStyle name="Normal 2" xfId="1"/>
    <cellStyle name="Normal 2 2" xfId="5"/>
    <cellStyle name="Normal 2 3" xfId="9"/>
    <cellStyle name="Normal 2 4" xfId="15"/>
    <cellStyle name="Normal 3" xfId="2"/>
    <cellStyle name="Normal 3 2" xfId="4"/>
    <cellStyle name="Normal 3 2 2" xfId="11"/>
    <cellStyle name="Normal 4" xfId="3"/>
    <cellStyle name="Normal 4 2" xfId="10"/>
    <cellStyle name="Normal 5" xfId="6"/>
    <cellStyle name="Normal 5 2" xfId="7"/>
    <cellStyle name="Normal 5 2 2" xfId="13"/>
    <cellStyle name="Normal 5 3" xfId="12"/>
    <cellStyle name="Normal 6" xfId="8"/>
    <cellStyle name="Normal 6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5D8-4EEB-ABDF-2F9899E51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lang="ar-SA" sz="240" b="0" i="0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1" r="0.750000000000009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AB-4D66-8D38-41032B20D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lang="ar-SA" sz="240" b="0" i="0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1" r="0.750000000000009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A6E-44CF-A166-63836F6D2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lang="ar-SA" sz="240" b="0" i="0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1" r="0.750000000000009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1E-49A4-9FF7-8056D6235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lang="ar-SA" sz="240" b="0" i="0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1" r="0.750000000000009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rightToLeft="1" tabSelected="1" workbookViewId="0">
      <selection activeCell="E11" sqref="E11"/>
    </sheetView>
  </sheetViews>
  <sheetFormatPr defaultColWidth="9.140625" defaultRowHeight="15"/>
  <cols>
    <col min="1" max="1" width="22.140625" style="30" customWidth="1"/>
    <col min="2" max="4" width="9.140625" style="30"/>
    <col min="5" max="5" width="12.140625" style="30" bestFit="1" customWidth="1"/>
    <col min="6" max="16384" width="9.140625" style="30"/>
  </cols>
  <sheetData>
    <row r="1" spans="1:5" s="54" customFormat="1" ht="59.25" customHeight="1">
      <c r="A1" s="169" t="s">
        <v>86</v>
      </c>
      <c r="B1" s="170"/>
      <c r="C1" s="170"/>
      <c r="D1" s="170"/>
      <c r="E1" s="170"/>
    </row>
    <row r="2" spans="1:5" ht="31.5" customHeight="1" thickBot="1"/>
    <row r="3" spans="1:5" ht="60.75" customHeight="1">
      <c r="A3" s="76" t="s">
        <v>83</v>
      </c>
      <c r="B3" s="77" t="s">
        <v>78</v>
      </c>
      <c r="C3" s="77" t="s">
        <v>79</v>
      </c>
      <c r="D3" s="77" t="s">
        <v>80</v>
      </c>
      <c r="E3" s="78" t="s">
        <v>1</v>
      </c>
    </row>
    <row r="4" spans="1:5" ht="49.5" customHeight="1">
      <c r="A4" s="79" t="s">
        <v>77</v>
      </c>
      <c r="B4" s="66">
        <v>1378</v>
      </c>
      <c r="C4" s="66">
        <v>30543</v>
      </c>
      <c r="D4" s="66">
        <v>356</v>
      </c>
      <c r="E4" s="80">
        <f>SUM(B4:D4)</f>
        <v>32277</v>
      </c>
    </row>
    <row r="5" spans="1:5" s="34" customFormat="1" ht="36.75" customHeight="1" thickBot="1">
      <c r="A5" s="81" t="s">
        <v>40</v>
      </c>
      <c r="B5" s="35">
        <f>B4/$E$4</f>
        <v>4.2692939244663386E-2</v>
      </c>
      <c r="C5" s="35">
        <f>C4/$E$4</f>
        <v>0.94627753508690404</v>
      </c>
      <c r="D5" s="35">
        <f>D4/$E$4</f>
        <v>1.1029525668432631E-2</v>
      </c>
      <c r="E5" s="36">
        <f>E4/$E$4</f>
        <v>1</v>
      </c>
    </row>
  </sheetData>
  <mergeCells count="1"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rightToLeft="1" topLeftCell="A4" workbookViewId="0">
      <selection activeCell="H6" sqref="H6"/>
    </sheetView>
  </sheetViews>
  <sheetFormatPr defaultRowHeight="15"/>
  <cols>
    <col min="1" max="1" width="20.85546875" style="31" customWidth="1"/>
    <col min="2" max="2" width="15.5703125" style="31" customWidth="1"/>
    <col min="3" max="3" width="15" style="31" customWidth="1"/>
    <col min="4" max="4" width="15.85546875" style="31" customWidth="1"/>
    <col min="5" max="5" width="10.85546875" style="31" customWidth="1"/>
    <col min="6" max="16384" width="9.140625" style="31"/>
  </cols>
  <sheetData>
    <row r="1" spans="1:5" ht="45.75" customHeight="1">
      <c r="A1" s="249" t="s">
        <v>111</v>
      </c>
      <c r="B1" s="249"/>
      <c r="C1" s="249"/>
      <c r="D1" s="249"/>
      <c r="E1" s="249"/>
    </row>
    <row r="2" spans="1:5" ht="15.75" thickBot="1"/>
    <row r="3" spans="1:5" ht="21.75" customHeight="1">
      <c r="A3" s="250" t="s">
        <v>70</v>
      </c>
      <c r="B3" s="252" t="s">
        <v>67</v>
      </c>
      <c r="C3" s="252"/>
      <c r="D3" s="245" t="s">
        <v>1</v>
      </c>
      <c r="E3" s="247" t="s">
        <v>72</v>
      </c>
    </row>
    <row r="4" spans="1:5" s="32" customFormat="1" ht="63" customHeight="1">
      <c r="A4" s="251"/>
      <c r="B4" s="33" t="s">
        <v>68</v>
      </c>
      <c r="C4" s="33" t="s">
        <v>69</v>
      </c>
      <c r="D4" s="246"/>
      <c r="E4" s="248"/>
    </row>
    <row r="5" spans="1:5" ht="57" customHeight="1">
      <c r="A5" s="45" t="s">
        <v>112</v>
      </c>
      <c r="B5" s="37">
        <v>10350</v>
      </c>
      <c r="C5" s="37">
        <v>1420</v>
      </c>
      <c r="D5" s="38">
        <f>SUM(B5:C5)</f>
        <v>11770</v>
      </c>
      <c r="E5" s="46">
        <f>B5/D5</f>
        <v>0.87935429056924386</v>
      </c>
    </row>
    <row r="6" spans="1:5" ht="61.5" customHeight="1" thickBot="1">
      <c r="A6" s="47" t="s">
        <v>71</v>
      </c>
      <c r="B6" s="48">
        <v>13923</v>
      </c>
      <c r="C6" s="48">
        <v>1519</v>
      </c>
      <c r="D6" s="49">
        <f>SUM(B6:C6)</f>
        <v>15442</v>
      </c>
      <c r="E6" s="50">
        <f t="shared" ref="E6" si="0">B6/D6</f>
        <v>0.90163191296464185</v>
      </c>
    </row>
    <row r="7" spans="1:5" ht="61.5" customHeight="1" thickBot="1">
      <c r="A7" s="42" t="s">
        <v>66</v>
      </c>
      <c r="B7" s="43">
        <f>B6-B5</f>
        <v>3573</v>
      </c>
      <c r="C7" s="43">
        <f t="shared" ref="C7:D7" si="1">C6-C5</f>
        <v>99</v>
      </c>
      <c r="D7" s="44">
        <f t="shared" si="1"/>
        <v>3672</v>
      </c>
    </row>
    <row r="8" spans="1:5" ht="49.5" customHeight="1" thickBot="1">
      <c r="A8" s="39" t="s">
        <v>32</v>
      </c>
      <c r="B8" s="40">
        <f>B7/B5</f>
        <v>0.34521739130434781</v>
      </c>
      <c r="C8" s="40">
        <f t="shared" ref="C8:D8" si="2">C7/C5</f>
        <v>6.9718309859154934E-2</v>
      </c>
      <c r="D8" s="41">
        <f t="shared" si="2"/>
        <v>0.31197960917587086</v>
      </c>
    </row>
  </sheetData>
  <mergeCells count="5">
    <mergeCell ref="D3:D4"/>
    <mergeCell ref="E3:E4"/>
    <mergeCell ref="A1:E1"/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6"/>
  <dimension ref="A1:E7"/>
  <sheetViews>
    <sheetView rightToLeft="1" zoomScale="62" zoomScaleNormal="62" workbookViewId="0">
      <selection activeCell="M9" sqref="M9"/>
    </sheetView>
  </sheetViews>
  <sheetFormatPr defaultColWidth="9.140625" defaultRowHeight="29.25"/>
  <cols>
    <col min="1" max="1" width="34.85546875" style="20" customWidth="1"/>
    <col min="2" max="2" width="17.7109375" style="20" customWidth="1"/>
    <col min="3" max="3" width="24.140625" style="20" customWidth="1"/>
    <col min="4" max="4" width="26.7109375" style="20" customWidth="1"/>
    <col min="5" max="5" width="23" style="20" customWidth="1"/>
    <col min="6" max="16384" width="9.140625" style="20"/>
  </cols>
  <sheetData>
    <row r="1" spans="1:5" ht="36.75" customHeight="1">
      <c r="B1" s="171"/>
      <c r="C1" s="171"/>
      <c r="D1" s="171"/>
      <c r="E1" s="171"/>
    </row>
    <row r="2" spans="1:5" ht="40.5" customHeight="1">
      <c r="A2" s="172" t="s">
        <v>87</v>
      </c>
      <c r="B2" s="172"/>
      <c r="C2" s="172"/>
      <c r="D2" s="172"/>
      <c r="E2" s="172"/>
    </row>
    <row r="3" spans="1:5" ht="59.25" customHeight="1" thickBot="1"/>
    <row r="4" spans="1:5" ht="70.5" customHeight="1">
      <c r="A4" s="68" t="s">
        <v>70</v>
      </c>
      <c r="B4" s="69" t="s">
        <v>82</v>
      </c>
      <c r="C4" s="69" t="s">
        <v>81</v>
      </c>
      <c r="D4" s="69" t="s">
        <v>80</v>
      </c>
      <c r="E4" s="70" t="s">
        <v>38</v>
      </c>
    </row>
    <row r="5" spans="1:5" ht="44.25" customHeight="1">
      <c r="A5" s="71">
        <v>2021</v>
      </c>
      <c r="B5" s="67">
        <v>1255</v>
      </c>
      <c r="C5" s="67">
        <v>26630</v>
      </c>
      <c r="D5" s="67">
        <v>316</v>
      </c>
      <c r="E5" s="72">
        <f>SUM(B5:D5)</f>
        <v>28201</v>
      </c>
    </row>
    <row r="6" spans="1:5" ht="37.5" customHeight="1">
      <c r="A6" s="71">
        <v>2022</v>
      </c>
      <c r="B6" s="67">
        <v>1378</v>
      </c>
      <c r="C6" s="67">
        <v>30543</v>
      </c>
      <c r="D6" s="67">
        <v>356</v>
      </c>
      <c r="E6" s="72">
        <f>SUM(B6:D6)</f>
        <v>32277</v>
      </c>
    </row>
    <row r="7" spans="1:5" ht="78" customHeight="1" thickBot="1">
      <c r="A7" s="73" t="s">
        <v>32</v>
      </c>
      <c r="B7" s="74">
        <f>((B6-B5)/B5)</f>
        <v>9.8007968127490033E-2</v>
      </c>
      <c r="C7" s="74">
        <f t="shared" ref="C7:E7" si="0">((C6-C5)/C5)</f>
        <v>0.14693954187007136</v>
      </c>
      <c r="D7" s="74">
        <f t="shared" si="0"/>
        <v>0.12658227848101267</v>
      </c>
      <c r="E7" s="75">
        <f t="shared" si="0"/>
        <v>0.14453388177724194</v>
      </c>
    </row>
  </sheetData>
  <mergeCells count="2">
    <mergeCell ref="B1:E1"/>
    <mergeCell ref="A2:E2"/>
  </mergeCells>
  <printOptions horizontalCentered="1"/>
  <pageMargins left="0.35433070866141736" right="0.35433070866141736" top="0.70866141732283472" bottom="0.39370078740157483" header="0.51181102362204722" footer="0.51181102362204722"/>
  <pageSetup scale="63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Zeros="0" rightToLeft="1" zoomScale="60" zoomScaleNormal="60" workbookViewId="0">
      <selection activeCell="E14" sqref="E14"/>
    </sheetView>
  </sheetViews>
  <sheetFormatPr defaultColWidth="9.140625" defaultRowHeight="12.75"/>
  <cols>
    <col min="1" max="1" width="11.7109375" style="51" customWidth="1"/>
    <col min="2" max="2" width="11.7109375" style="52" customWidth="1"/>
    <col min="3" max="3" width="18" style="52" customWidth="1"/>
    <col min="4" max="4" width="22.7109375" style="52" customWidth="1"/>
    <col min="5" max="5" width="24.140625" style="52" customWidth="1"/>
    <col min="6" max="6" width="18.140625" style="52" customWidth="1"/>
    <col min="7" max="7" width="34" style="52" customWidth="1"/>
    <col min="8" max="8" width="27.140625" style="52" customWidth="1"/>
    <col min="9" max="9" width="21.28515625" style="52" customWidth="1"/>
    <col min="10" max="16384" width="9.140625" style="52"/>
  </cols>
  <sheetData>
    <row r="1" spans="1:9" ht="15" customHeight="1"/>
    <row r="2" spans="1:9" s="54" customFormat="1" ht="18.75" customHeight="1">
      <c r="A2" s="173"/>
      <c r="B2" s="173"/>
      <c r="C2" s="173"/>
      <c r="D2" s="173"/>
      <c r="E2" s="173"/>
      <c r="F2" s="173"/>
      <c r="G2" s="173"/>
      <c r="H2" s="53"/>
    </row>
    <row r="3" spans="1:9" s="54" customFormat="1" ht="59.25" customHeight="1">
      <c r="A3" s="172" t="s">
        <v>88</v>
      </c>
      <c r="B3" s="172"/>
      <c r="C3" s="172"/>
      <c r="D3" s="172"/>
      <c r="E3" s="172"/>
      <c r="F3" s="172"/>
      <c r="G3" s="172"/>
      <c r="H3" s="172"/>
      <c r="I3" s="172"/>
    </row>
    <row r="4" spans="1:9" s="54" customFormat="1" ht="55.5" customHeight="1">
      <c r="A4" s="172"/>
      <c r="B4" s="172"/>
      <c r="C4" s="172"/>
      <c r="D4" s="172"/>
      <c r="E4" s="172"/>
      <c r="F4" s="172"/>
      <c r="G4" s="172"/>
      <c r="H4" s="172"/>
    </row>
    <row r="5" spans="1:9" s="54" customFormat="1" ht="16.5" customHeight="1">
      <c r="A5" s="55"/>
      <c r="B5" s="56"/>
      <c r="C5" s="56"/>
      <c r="D5" s="56"/>
      <c r="E5" s="56"/>
      <c r="F5" s="56"/>
      <c r="G5" s="56"/>
      <c r="H5" s="56"/>
    </row>
    <row r="6" spans="1:9" s="54" customFormat="1" ht="16.5" customHeight="1">
      <c r="A6" s="55"/>
      <c r="B6" s="56"/>
      <c r="C6" s="56"/>
      <c r="D6" s="56"/>
      <c r="E6" s="56"/>
      <c r="F6" s="56"/>
      <c r="G6" s="56"/>
      <c r="H6" s="56"/>
    </row>
    <row r="7" spans="1:9" s="54" customFormat="1" ht="36.75" customHeight="1" thickBot="1">
      <c r="A7" s="55"/>
      <c r="B7" s="56"/>
      <c r="C7" s="56"/>
      <c r="D7" s="56"/>
      <c r="E7" s="56"/>
      <c r="F7" s="56"/>
      <c r="G7" s="56"/>
      <c r="H7" s="56"/>
    </row>
    <row r="8" spans="1:9" s="60" customFormat="1" ht="118.5" customHeight="1">
      <c r="A8" s="174" t="s">
        <v>85</v>
      </c>
      <c r="B8" s="175"/>
      <c r="C8" s="176"/>
      <c r="D8" s="57" t="s">
        <v>73</v>
      </c>
      <c r="E8" s="57" t="s">
        <v>74</v>
      </c>
      <c r="F8" s="57" t="s">
        <v>75</v>
      </c>
      <c r="G8" s="58" t="s">
        <v>76</v>
      </c>
      <c r="H8" s="59" t="s">
        <v>1</v>
      </c>
      <c r="I8" s="59" t="s">
        <v>84</v>
      </c>
    </row>
    <row r="9" spans="1:9" ht="82.5" customHeight="1" thickBot="1">
      <c r="A9" s="179" t="s">
        <v>77</v>
      </c>
      <c r="B9" s="180"/>
      <c r="C9" s="180"/>
      <c r="D9" s="62">
        <v>982</v>
      </c>
      <c r="E9" s="62">
        <v>11687</v>
      </c>
      <c r="F9" s="62">
        <v>50</v>
      </c>
      <c r="G9" s="62">
        <v>19558</v>
      </c>
      <c r="H9" s="135">
        <f>SUM(D9:G9)</f>
        <v>32277</v>
      </c>
      <c r="I9" s="65">
        <f>G10+F10+E10</f>
        <v>0.96957585897078413</v>
      </c>
    </row>
    <row r="10" spans="1:9" s="61" customFormat="1" ht="84.75" customHeight="1" thickBot="1">
      <c r="A10" s="177" t="s">
        <v>40</v>
      </c>
      <c r="B10" s="178"/>
      <c r="C10" s="178"/>
      <c r="D10" s="82">
        <f>D9/$H$9</f>
        <v>3.042414102921585E-2</v>
      </c>
      <c r="E10" s="82">
        <f>E9/$H$9</f>
        <v>0.36208445642407905</v>
      </c>
      <c r="F10" s="82">
        <f>F9/$H$9</f>
        <v>1.5490906837686278E-3</v>
      </c>
      <c r="G10" s="82">
        <f>G9/$H$9</f>
        <v>0.60594231186293646</v>
      </c>
      <c r="H10" s="83">
        <v>1</v>
      </c>
    </row>
    <row r="11" spans="1:9" s="64" customFormat="1" ht="23.25">
      <c r="A11" s="63"/>
    </row>
  </sheetData>
  <mergeCells count="6">
    <mergeCell ref="A2:G2"/>
    <mergeCell ref="A4:H4"/>
    <mergeCell ref="A8:C8"/>
    <mergeCell ref="A10:C10"/>
    <mergeCell ref="A9:C9"/>
    <mergeCell ref="A3:I3"/>
  </mergeCells>
  <printOptions horizontalCentered="1"/>
  <pageMargins left="0.11811023622047245" right="0.11811023622047245" top="0.51181102362204722" bottom="0.35433070866141736" header="0.15748031496062992" footer="0.15748031496062992"/>
  <pageSetup paperSize="9" scale="50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rightToLeft="1" topLeftCell="A16" zoomScale="60" zoomScaleNormal="60" workbookViewId="0">
      <selection activeCell="D28" sqref="D28"/>
    </sheetView>
  </sheetViews>
  <sheetFormatPr defaultColWidth="9.140625" defaultRowHeight="12.75"/>
  <cols>
    <col min="1" max="1" width="39.7109375" style="168" customWidth="1"/>
    <col min="2" max="2" width="25.85546875" style="168" customWidth="1"/>
    <col min="3" max="3" width="25.7109375" style="168" customWidth="1"/>
    <col min="4" max="4" width="28.7109375" style="168" customWidth="1"/>
    <col min="5" max="5" width="24.140625" style="168" customWidth="1"/>
    <col min="6" max="6" width="25.140625" style="168" customWidth="1"/>
    <col min="7" max="7" width="27.85546875" style="168" customWidth="1"/>
    <col min="8" max="9" width="32.85546875" style="168" customWidth="1"/>
    <col min="10" max="10" width="15.140625" style="168" customWidth="1"/>
    <col min="11" max="16384" width="9.140625" style="168"/>
  </cols>
  <sheetData>
    <row r="1" spans="1:10" s="136" customFormat="1" ht="31.5"/>
    <row r="2" spans="1:10" s="136" customFormat="1" ht="31.5"/>
    <row r="3" spans="1:10" s="136" customFormat="1" ht="60" customHeight="1">
      <c r="A3" s="206" t="s">
        <v>97</v>
      </c>
      <c r="B3" s="206"/>
      <c r="C3" s="206"/>
      <c r="D3" s="206"/>
      <c r="E3" s="206"/>
      <c r="F3" s="206"/>
      <c r="G3" s="206"/>
      <c r="H3" s="206"/>
      <c r="I3" s="206"/>
    </row>
    <row r="4" spans="1:10" s="136" customFormat="1" ht="19.5" customHeight="1"/>
    <row r="5" spans="1:10" s="136" customFormat="1" ht="63.75" customHeight="1" thickBot="1"/>
    <row r="6" spans="1:10" s="137" customFormat="1" ht="40.5" customHeight="1" thickBot="1">
      <c r="A6" s="207" t="s">
        <v>64</v>
      </c>
      <c r="B6" s="210" t="s">
        <v>54</v>
      </c>
      <c r="C6" s="211"/>
      <c r="D6" s="211"/>
      <c r="E6" s="211"/>
      <c r="F6" s="211"/>
      <c r="G6" s="212"/>
      <c r="H6" s="213" t="s">
        <v>62</v>
      </c>
      <c r="I6" s="216" t="s">
        <v>63</v>
      </c>
    </row>
    <row r="7" spans="1:10" s="137" customFormat="1" ht="52.5" customHeight="1" thickBot="1">
      <c r="A7" s="208"/>
      <c r="B7" s="219" t="s">
        <v>55</v>
      </c>
      <c r="C7" s="220"/>
      <c r="D7" s="221" t="s">
        <v>60</v>
      </c>
      <c r="E7" s="223" t="s">
        <v>65</v>
      </c>
      <c r="F7" s="220"/>
      <c r="G7" s="221" t="s">
        <v>61</v>
      </c>
      <c r="H7" s="214"/>
      <c r="I7" s="217"/>
    </row>
    <row r="8" spans="1:10" s="137" customFormat="1" ht="53.25" customHeight="1" thickBot="1">
      <c r="A8" s="209"/>
      <c r="B8" s="138" t="s">
        <v>56</v>
      </c>
      <c r="C8" s="139" t="s">
        <v>57</v>
      </c>
      <c r="D8" s="222"/>
      <c r="E8" s="140" t="s">
        <v>58</v>
      </c>
      <c r="F8" s="141" t="s">
        <v>59</v>
      </c>
      <c r="G8" s="222"/>
      <c r="H8" s="215"/>
      <c r="I8" s="218"/>
    </row>
    <row r="9" spans="1:10" s="136" customFormat="1" ht="59.25" customHeight="1" thickBot="1">
      <c r="A9" s="142">
        <v>2021</v>
      </c>
      <c r="B9" s="143">
        <v>30496</v>
      </c>
      <c r="C9" s="144">
        <v>3637</v>
      </c>
      <c r="D9" s="145">
        <f>SUM(B9:C9)</f>
        <v>34133</v>
      </c>
      <c r="E9" s="146">
        <v>701</v>
      </c>
      <c r="F9" s="144">
        <v>39</v>
      </c>
      <c r="G9" s="145">
        <f>SUM(E9:F9)</f>
        <v>740</v>
      </c>
      <c r="H9" s="147">
        <f>SUM(D9,G9)</f>
        <v>34873</v>
      </c>
      <c r="I9" s="148">
        <v>28201</v>
      </c>
    </row>
    <row r="10" spans="1:10" s="136" customFormat="1" ht="68.25" customHeight="1" thickBot="1">
      <c r="A10" s="142">
        <v>2022</v>
      </c>
      <c r="B10" s="143">
        <v>35023</v>
      </c>
      <c r="C10" s="144">
        <v>4319</v>
      </c>
      <c r="D10" s="145">
        <v>39342</v>
      </c>
      <c r="E10" s="146">
        <v>721</v>
      </c>
      <c r="F10" s="144">
        <v>50</v>
      </c>
      <c r="G10" s="145">
        <v>771</v>
      </c>
      <c r="H10" s="149">
        <f>SUM(G10+D10)</f>
        <v>40113</v>
      </c>
      <c r="I10" s="150">
        <v>32277</v>
      </c>
    </row>
    <row r="11" spans="1:10" s="136" customFormat="1" ht="68.25" hidden="1" customHeight="1">
      <c r="A11" s="151"/>
      <c r="B11" s="152">
        <f>B10-B9</f>
        <v>4527</v>
      </c>
      <c r="C11" s="152">
        <f t="shared" ref="C11:I11" si="0">C10-C9</f>
        <v>682</v>
      </c>
      <c r="D11" s="152">
        <f t="shared" si="0"/>
        <v>5209</v>
      </c>
      <c r="E11" s="152">
        <f t="shared" si="0"/>
        <v>20</v>
      </c>
      <c r="F11" s="152">
        <f t="shared" si="0"/>
        <v>11</v>
      </c>
      <c r="G11" s="152">
        <f t="shared" si="0"/>
        <v>31</v>
      </c>
      <c r="H11" s="152">
        <f t="shared" si="0"/>
        <v>5240</v>
      </c>
      <c r="I11" s="153">
        <f t="shared" si="0"/>
        <v>4076</v>
      </c>
    </row>
    <row r="12" spans="1:10" s="136" customFormat="1" ht="106.5" customHeight="1" thickBot="1">
      <c r="A12" s="154" t="s">
        <v>32</v>
      </c>
      <c r="B12" s="155">
        <f>B11/B9</f>
        <v>0.14844569779643232</v>
      </c>
      <c r="C12" s="155">
        <f t="shared" ref="C12:I12" si="1">C11/C9</f>
        <v>0.18751718449271376</v>
      </c>
      <c r="D12" s="155">
        <f t="shared" si="1"/>
        <v>0.15260891219640818</v>
      </c>
      <c r="E12" s="155">
        <f t="shared" si="1"/>
        <v>2.8530670470756064E-2</v>
      </c>
      <c r="F12" s="155">
        <f t="shared" si="1"/>
        <v>0.28205128205128205</v>
      </c>
      <c r="G12" s="155">
        <f t="shared" si="1"/>
        <v>4.1891891891891894E-2</v>
      </c>
      <c r="H12" s="155">
        <f t="shared" si="1"/>
        <v>0.15025951309035643</v>
      </c>
      <c r="I12" s="156">
        <f t="shared" si="1"/>
        <v>0.14453388177724194</v>
      </c>
    </row>
    <row r="13" spans="1:10" s="136" customFormat="1" ht="36" customHeight="1" thickBot="1">
      <c r="G13" s="157"/>
    </row>
    <row r="14" spans="1:10" s="158" customFormat="1" ht="45" customHeight="1">
      <c r="A14" s="194" t="s">
        <v>99</v>
      </c>
      <c r="B14" s="196" t="s">
        <v>89</v>
      </c>
      <c r="C14" s="197"/>
      <c r="D14" s="197"/>
      <c r="E14" s="198"/>
      <c r="F14" s="199" t="s">
        <v>90</v>
      </c>
      <c r="G14" s="197"/>
      <c r="H14" s="197"/>
      <c r="I14" s="198"/>
      <c r="J14" s="200" t="s">
        <v>91</v>
      </c>
    </row>
    <row r="15" spans="1:10" s="158" customFormat="1" ht="28.5" customHeight="1">
      <c r="A15" s="195"/>
      <c r="B15" s="202" t="s">
        <v>92</v>
      </c>
      <c r="C15" s="203"/>
      <c r="D15" s="203" t="s">
        <v>93</v>
      </c>
      <c r="E15" s="204"/>
      <c r="F15" s="205" t="s">
        <v>92</v>
      </c>
      <c r="G15" s="203"/>
      <c r="H15" s="203" t="s">
        <v>93</v>
      </c>
      <c r="I15" s="204"/>
      <c r="J15" s="201"/>
    </row>
    <row r="16" spans="1:10" s="158" customFormat="1" ht="40.5" customHeight="1">
      <c r="A16" s="195"/>
      <c r="B16" s="159" t="s">
        <v>94</v>
      </c>
      <c r="C16" s="160" t="s">
        <v>95</v>
      </c>
      <c r="D16" s="160" t="s">
        <v>94</v>
      </c>
      <c r="E16" s="161" t="s">
        <v>95</v>
      </c>
      <c r="F16" s="162" t="s">
        <v>94</v>
      </c>
      <c r="G16" s="160" t="s">
        <v>95</v>
      </c>
      <c r="H16" s="160" t="s">
        <v>94</v>
      </c>
      <c r="I16" s="161" t="s">
        <v>95</v>
      </c>
      <c r="J16" s="201"/>
    </row>
    <row r="17" spans="1:10" s="158" customFormat="1" ht="70.5" customHeight="1" thickBot="1">
      <c r="A17" s="163" t="s">
        <v>77</v>
      </c>
      <c r="B17" s="164">
        <v>20216</v>
      </c>
      <c r="C17" s="165">
        <v>372</v>
      </c>
      <c r="D17" s="165">
        <v>2510</v>
      </c>
      <c r="E17" s="166">
        <v>28</v>
      </c>
      <c r="F17" s="167">
        <v>14807</v>
      </c>
      <c r="G17" s="165">
        <v>349</v>
      </c>
      <c r="H17" s="165">
        <v>1809</v>
      </c>
      <c r="I17" s="166">
        <v>22</v>
      </c>
      <c r="J17" s="184">
        <f>SUM(B19:I19)</f>
        <v>40113</v>
      </c>
    </row>
    <row r="18" spans="1:10" s="158" customFormat="1" ht="70.5" customHeight="1" thickBot="1">
      <c r="A18" s="187" t="s">
        <v>1</v>
      </c>
      <c r="B18" s="189">
        <f>SUM(B17:C17)</f>
        <v>20588</v>
      </c>
      <c r="C18" s="190"/>
      <c r="D18" s="191">
        <f>SUM(D17:E17)</f>
        <v>2538</v>
      </c>
      <c r="E18" s="192"/>
      <c r="F18" s="193">
        <f>SUM(F17:G17)</f>
        <v>15156</v>
      </c>
      <c r="G18" s="190"/>
      <c r="H18" s="191">
        <f>SUM(H17:I17)</f>
        <v>1831</v>
      </c>
      <c r="I18" s="192"/>
      <c r="J18" s="185"/>
    </row>
    <row r="19" spans="1:10" s="136" customFormat="1" ht="57.75" customHeight="1" thickBot="1">
      <c r="A19" s="188"/>
      <c r="B19" s="189">
        <f>SUM(B18:E18)</f>
        <v>23126</v>
      </c>
      <c r="C19" s="193"/>
      <c r="D19" s="193"/>
      <c r="E19" s="192"/>
      <c r="F19" s="193">
        <f>SUM(F18:I18)</f>
        <v>16987</v>
      </c>
      <c r="G19" s="193"/>
      <c r="H19" s="193"/>
      <c r="I19" s="192"/>
      <c r="J19" s="186"/>
    </row>
    <row r="20" spans="1:10" s="136" customFormat="1" ht="57.75" customHeight="1" thickBot="1">
      <c r="A20" s="163" t="s">
        <v>96</v>
      </c>
      <c r="B20" s="181">
        <f>B19/J17</f>
        <v>0.5765213272505173</v>
      </c>
      <c r="C20" s="182"/>
      <c r="D20" s="182"/>
      <c r="E20" s="183"/>
      <c r="F20" s="182">
        <f>F19/J17</f>
        <v>0.4234786727494827</v>
      </c>
      <c r="G20" s="182"/>
      <c r="H20" s="182"/>
      <c r="I20" s="183"/>
    </row>
    <row r="21" spans="1:10" s="136" customFormat="1" ht="31.5"/>
    <row r="22" spans="1:10" s="136" customFormat="1" ht="31.5"/>
    <row r="23" spans="1:10" s="136" customFormat="1" ht="31.5"/>
    <row r="24" spans="1:10" s="136" customFormat="1" ht="31.5"/>
    <row r="25" spans="1:10" s="136" customFormat="1" ht="49.5" customHeight="1"/>
    <row r="26" spans="1:10" s="136" customFormat="1" ht="31.5"/>
    <row r="27" spans="1:10" s="136" customFormat="1" ht="31.5"/>
    <row r="28" spans="1:10" s="136" customFormat="1" ht="31.5"/>
    <row r="29" spans="1:10" s="136" customFormat="1" ht="31.5"/>
    <row r="30" spans="1:10" s="136" customFormat="1" ht="31.5"/>
    <row r="31" spans="1:10" s="136" customFormat="1" ht="31.5"/>
    <row r="32" spans="1:10" s="136" customFormat="1" ht="31.5"/>
    <row r="33" s="136" customFormat="1" ht="31.5"/>
    <row r="34" s="136" customFormat="1" ht="31.5"/>
    <row r="35" s="136" customFormat="1" ht="31.5"/>
    <row r="36" s="136" customFormat="1" ht="31.5"/>
    <row r="37" s="136" customFormat="1" ht="31.5"/>
    <row r="38" s="136" customFormat="1" ht="31.5"/>
    <row r="39" s="136" customFormat="1" ht="31.5"/>
    <row r="40" s="136" customFormat="1" ht="31.5"/>
    <row r="41" s="136" customFormat="1" ht="31.5"/>
    <row r="42" s="136" customFormat="1" ht="31.5"/>
    <row r="43" s="136" customFormat="1" ht="31.5"/>
    <row r="44" s="136" customFormat="1" ht="31.5"/>
    <row r="45" s="136" customFormat="1" ht="31.5"/>
    <row r="46" s="136" customFormat="1" ht="31.5"/>
    <row r="47" s="136" customFormat="1" ht="31.5"/>
    <row r="48" s="136" customFormat="1" ht="31.5"/>
    <row r="49" s="136" customFormat="1" ht="31.5"/>
    <row r="50" s="136" customFormat="1" ht="31.5"/>
    <row r="51" s="136" customFormat="1" ht="31.5"/>
    <row r="52" s="136" customFormat="1" ht="31.5"/>
    <row r="53" s="136" customFormat="1" ht="31.5"/>
    <row r="54" s="136" customFormat="1" ht="31.5"/>
    <row r="55" s="136" customFormat="1" ht="31.5"/>
    <row r="56" s="136" customFormat="1" ht="31.5"/>
    <row r="57" s="136" customFormat="1" ht="31.5"/>
    <row r="58" s="136" customFormat="1" ht="31.5"/>
  </sheetData>
  <mergeCells count="27">
    <mergeCell ref="A3:I3"/>
    <mergeCell ref="A6:A8"/>
    <mergeCell ref="B6:G6"/>
    <mergeCell ref="H6:H8"/>
    <mergeCell ref="I6:I8"/>
    <mergeCell ref="B7:C7"/>
    <mergeCell ref="D7:D8"/>
    <mergeCell ref="E7:F7"/>
    <mergeCell ref="G7:G8"/>
    <mergeCell ref="A14:A16"/>
    <mergeCell ref="B14:E14"/>
    <mergeCell ref="F14:I14"/>
    <mergeCell ref="J14:J16"/>
    <mergeCell ref="B15:C15"/>
    <mergeCell ref="D15:E15"/>
    <mergeCell ref="F15:G15"/>
    <mergeCell ref="H15:I15"/>
    <mergeCell ref="B20:E20"/>
    <mergeCell ref="F20:I20"/>
    <mergeCell ref="J17:J19"/>
    <mergeCell ref="A18:A19"/>
    <mergeCell ref="B18:C18"/>
    <mergeCell ref="D18:E18"/>
    <mergeCell ref="F18:G18"/>
    <mergeCell ref="H18:I18"/>
    <mergeCell ref="B19:E19"/>
    <mergeCell ref="F19:I19"/>
  </mergeCells>
  <printOptions horizontalCentered="1"/>
  <pageMargins left="0.55118110236220474" right="0.55118110236220474" top="0.78740157480314965" bottom="0.59055118110236227" header="0.51181102362204722" footer="0.51181102362204722"/>
  <pageSetup paperSize="9" scale="4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2"/>
  <dimension ref="A1:E14"/>
  <sheetViews>
    <sheetView rightToLeft="1" workbookViewId="0">
      <selection activeCell="G7" sqref="G7"/>
    </sheetView>
  </sheetViews>
  <sheetFormatPr defaultColWidth="9.140625" defaultRowHeight="15"/>
  <cols>
    <col min="1" max="1" width="22.140625" style="1" customWidth="1"/>
    <col min="2" max="2" width="20.140625" style="1" customWidth="1"/>
    <col min="3" max="3" width="15" style="1" customWidth="1"/>
    <col min="4" max="16384" width="9.140625" style="1"/>
  </cols>
  <sheetData>
    <row r="1" spans="1:5" ht="84.75" customHeight="1" thickBot="1">
      <c r="A1" s="224" t="s">
        <v>98</v>
      </c>
      <c r="B1" s="224"/>
      <c r="C1" s="224"/>
    </row>
    <row r="2" spans="1:5" ht="47.25" customHeight="1" thickBot="1">
      <c r="A2" s="2" t="s">
        <v>0</v>
      </c>
      <c r="B2" s="2" t="s">
        <v>1</v>
      </c>
      <c r="C2" s="2" t="s">
        <v>13</v>
      </c>
      <c r="E2" s="84"/>
    </row>
    <row r="3" spans="1:5" ht="33.75" customHeight="1">
      <c r="A3" s="3" t="s">
        <v>2</v>
      </c>
      <c r="B3" s="25">
        <v>13155</v>
      </c>
      <c r="C3" s="254">
        <f>B3/$B$14</f>
        <v>0.40756575889952595</v>
      </c>
    </row>
    <row r="4" spans="1:5" ht="33.75" customHeight="1">
      <c r="A4" s="4" t="s">
        <v>3</v>
      </c>
      <c r="B4" s="26">
        <v>5297</v>
      </c>
      <c r="C4" s="254">
        <f t="shared" ref="C4:C14" si="0">B4/$B$14</f>
        <v>0.16411066703844843</v>
      </c>
    </row>
    <row r="5" spans="1:5" ht="33.75" customHeight="1">
      <c r="A5" s="4" t="s">
        <v>4</v>
      </c>
      <c r="B5" s="26">
        <v>4228</v>
      </c>
      <c r="C5" s="254">
        <f t="shared" si="0"/>
        <v>0.13099110821947516</v>
      </c>
    </row>
    <row r="6" spans="1:5" ht="33.75" customHeight="1">
      <c r="A6" s="4" t="s">
        <v>5</v>
      </c>
      <c r="B6" s="26">
        <v>2749</v>
      </c>
      <c r="C6" s="254">
        <f t="shared" si="0"/>
        <v>8.5169005793599151E-2</v>
      </c>
    </row>
    <row r="7" spans="1:5" ht="33.75" customHeight="1">
      <c r="A7" s="4" t="s">
        <v>6</v>
      </c>
      <c r="B7" s="26">
        <v>1873</v>
      </c>
      <c r="C7" s="254">
        <f t="shared" si="0"/>
        <v>5.8028937013972798E-2</v>
      </c>
      <c r="D7" s="29"/>
    </row>
    <row r="8" spans="1:5" ht="33.75" customHeight="1">
      <c r="A8" s="4" t="s">
        <v>8</v>
      </c>
      <c r="B8" s="26">
        <v>1563</v>
      </c>
      <c r="C8" s="254">
        <f t="shared" si="0"/>
        <v>4.8424574774607307E-2</v>
      </c>
    </row>
    <row r="9" spans="1:5" ht="33.75" customHeight="1">
      <c r="A9" s="4" t="s">
        <v>7</v>
      </c>
      <c r="B9" s="26">
        <v>1354</v>
      </c>
      <c r="C9" s="254">
        <f t="shared" si="0"/>
        <v>4.1949375716454441E-2</v>
      </c>
    </row>
    <row r="10" spans="1:5" ht="33.75" customHeight="1">
      <c r="A10" s="4" t="s">
        <v>9</v>
      </c>
      <c r="B10" s="26">
        <v>772</v>
      </c>
      <c r="C10" s="254">
        <f t="shared" si="0"/>
        <v>2.3917960157387612E-2</v>
      </c>
    </row>
    <row r="11" spans="1:5" ht="33.75" customHeight="1">
      <c r="A11" s="4" t="s">
        <v>10</v>
      </c>
      <c r="B11" s="26">
        <v>698</v>
      </c>
      <c r="C11" s="254">
        <f t="shared" si="0"/>
        <v>2.1625305945410043E-2</v>
      </c>
    </row>
    <row r="12" spans="1:5" ht="33.75" customHeight="1">
      <c r="A12" s="4" t="s">
        <v>11</v>
      </c>
      <c r="B12" s="26">
        <v>400</v>
      </c>
      <c r="C12" s="254">
        <f t="shared" si="0"/>
        <v>1.2392725470149022E-2</v>
      </c>
    </row>
    <row r="13" spans="1:5" ht="33.75" customHeight="1" thickBot="1">
      <c r="A13" s="5" t="s">
        <v>12</v>
      </c>
      <c r="B13" s="27">
        <v>188</v>
      </c>
      <c r="C13" s="255">
        <f t="shared" si="0"/>
        <v>5.8245809709700407E-3</v>
      </c>
    </row>
    <row r="14" spans="1:5" ht="49.5" customHeight="1" thickBot="1">
      <c r="A14" s="6" t="s">
        <v>1</v>
      </c>
      <c r="B14" s="85">
        <f>SUM(B3:B13)</f>
        <v>32277</v>
      </c>
      <c r="C14" s="86">
        <f t="shared" si="0"/>
        <v>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3"/>
  <dimension ref="A3:D14"/>
  <sheetViews>
    <sheetView showZeros="0" rightToLeft="1" topLeftCell="A7" workbookViewId="0">
      <selection activeCell="H10" sqref="H10"/>
    </sheetView>
  </sheetViews>
  <sheetFormatPr defaultColWidth="9.140625" defaultRowHeight="20.25"/>
  <cols>
    <col min="1" max="1" width="6.7109375" style="10" customWidth="1"/>
    <col min="2" max="2" width="50" style="10" customWidth="1"/>
    <col min="3" max="3" width="19.140625" style="11" customWidth="1"/>
    <col min="4" max="4" width="13.140625" style="7" customWidth="1"/>
    <col min="5" max="16384" width="9.140625" style="7"/>
  </cols>
  <sheetData>
    <row r="3" spans="1:4" ht="20.25" customHeight="1">
      <c r="A3" s="225" t="s">
        <v>100</v>
      </c>
      <c r="B3" s="226"/>
      <c r="C3" s="226"/>
      <c r="D3" s="226"/>
    </row>
    <row r="4" spans="1:4" ht="38.25" customHeight="1">
      <c r="A4" s="226"/>
      <c r="B4" s="226"/>
      <c r="C4" s="226"/>
      <c r="D4" s="226"/>
    </row>
    <row r="5" spans="1:4" ht="21" thickBot="1">
      <c r="A5" s="8"/>
      <c r="B5" s="8"/>
      <c r="C5" s="9"/>
    </row>
    <row r="6" spans="1:4" ht="45" customHeight="1">
      <c r="A6" s="231" t="s">
        <v>14</v>
      </c>
      <c r="B6" s="231" t="s">
        <v>15</v>
      </c>
      <c r="C6" s="229" t="s">
        <v>1</v>
      </c>
      <c r="D6" s="229" t="s">
        <v>13</v>
      </c>
    </row>
    <row r="7" spans="1:4" ht="45" customHeight="1" thickBot="1">
      <c r="A7" s="232"/>
      <c r="B7" s="232"/>
      <c r="C7" s="230"/>
      <c r="D7" s="230"/>
    </row>
    <row r="8" spans="1:4" ht="45" customHeight="1">
      <c r="A8" s="91">
        <v>1</v>
      </c>
      <c r="B8" s="92" t="s">
        <v>16</v>
      </c>
      <c r="C8" s="93">
        <v>22669</v>
      </c>
      <c r="D8" s="94">
        <f t="shared" ref="D8:D14" si="0">C8/$C$14</f>
        <v>0.70232673420702052</v>
      </c>
    </row>
    <row r="9" spans="1:4" ht="45" customHeight="1">
      <c r="A9" s="95">
        <v>2</v>
      </c>
      <c r="B9" s="89" t="s">
        <v>46</v>
      </c>
      <c r="C9" s="90">
        <v>5029</v>
      </c>
      <c r="D9" s="96">
        <f t="shared" si="0"/>
        <v>0.15580754097344859</v>
      </c>
    </row>
    <row r="10" spans="1:4" ht="45" customHeight="1">
      <c r="A10" s="95">
        <v>3</v>
      </c>
      <c r="B10" s="89" t="s">
        <v>17</v>
      </c>
      <c r="C10" s="90">
        <v>2020</v>
      </c>
      <c r="D10" s="96">
        <f t="shared" si="0"/>
        <v>6.2583263624252566E-2</v>
      </c>
    </row>
    <row r="11" spans="1:4" ht="45" customHeight="1">
      <c r="A11" s="95">
        <v>4</v>
      </c>
      <c r="B11" s="89" t="s">
        <v>49</v>
      </c>
      <c r="C11" s="90">
        <v>1251</v>
      </c>
      <c r="D11" s="96">
        <f t="shared" si="0"/>
        <v>3.875824890789107E-2</v>
      </c>
    </row>
    <row r="12" spans="1:4" ht="45" customHeight="1">
      <c r="A12" s="95">
        <v>5</v>
      </c>
      <c r="B12" s="89" t="s">
        <v>18</v>
      </c>
      <c r="C12" s="90">
        <v>352</v>
      </c>
      <c r="D12" s="96">
        <f t="shared" si="0"/>
        <v>1.090559841373114E-2</v>
      </c>
    </row>
    <row r="13" spans="1:4" ht="45" customHeight="1" thickBot="1">
      <c r="A13" s="97"/>
      <c r="B13" s="98" t="s">
        <v>53</v>
      </c>
      <c r="C13" s="99">
        <v>956</v>
      </c>
      <c r="D13" s="100">
        <f t="shared" si="0"/>
        <v>2.9618613873656163E-2</v>
      </c>
    </row>
    <row r="14" spans="1:4" ht="57.75" customHeight="1" thickBot="1">
      <c r="A14" s="227" t="s">
        <v>1</v>
      </c>
      <c r="B14" s="228"/>
      <c r="C14" s="87">
        <f>SUM(C8:C13)</f>
        <v>32277</v>
      </c>
      <c r="D14" s="88">
        <f t="shared" si="0"/>
        <v>1</v>
      </c>
    </row>
  </sheetData>
  <mergeCells count="6">
    <mergeCell ref="A3:D4"/>
    <mergeCell ref="A14:B14"/>
    <mergeCell ref="D6:D7"/>
    <mergeCell ref="A6:A7"/>
    <mergeCell ref="B6:B7"/>
    <mergeCell ref="C6:C7"/>
  </mergeCells>
  <printOptions horizontalCentered="1"/>
  <pageMargins left="0.35433070866141736" right="0.35433070866141736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4"/>
  <dimension ref="A1:D14"/>
  <sheetViews>
    <sheetView showZeros="0" rightToLeft="1" workbookViewId="0">
      <selection activeCell="H10" sqref="H10"/>
    </sheetView>
  </sheetViews>
  <sheetFormatPr defaultColWidth="9.140625" defaultRowHeight="12.75"/>
  <cols>
    <col min="1" max="1" width="6.7109375" style="12" customWidth="1"/>
    <col min="2" max="2" width="45.140625" style="19" customWidth="1"/>
    <col min="3" max="3" width="17.7109375" style="12" customWidth="1"/>
    <col min="4" max="4" width="12" style="12" customWidth="1"/>
    <col min="5" max="16384" width="9.140625" style="12"/>
  </cols>
  <sheetData>
    <row r="1" spans="1:4" ht="54.75" customHeight="1" thickBot="1">
      <c r="A1" s="237" t="s">
        <v>101</v>
      </c>
      <c r="B1" s="237"/>
      <c r="C1" s="237"/>
      <c r="D1" s="237"/>
    </row>
    <row r="2" spans="1:4" s="16" customFormat="1" ht="54.75" customHeight="1" thickBot="1">
      <c r="A2" s="13" t="s">
        <v>14</v>
      </c>
      <c r="B2" s="14" t="s">
        <v>19</v>
      </c>
      <c r="C2" s="15" t="s">
        <v>1</v>
      </c>
      <c r="D2" s="15" t="s">
        <v>13</v>
      </c>
    </row>
    <row r="3" spans="1:4" ht="30.95" customHeight="1">
      <c r="A3" s="17" t="s">
        <v>20</v>
      </c>
      <c r="B3" s="103" t="s">
        <v>21</v>
      </c>
      <c r="C3" s="104">
        <v>6500</v>
      </c>
      <c r="D3" s="105">
        <f>C3/$C$14</f>
        <v>0.14653170720710565</v>
      </c>
    </row>
    <row r="4" spans="1:4" ht="30.95" customHeight="1">
      <c r="A4" s="18" t="s">
        <v>22</v>
      </c>
      <c r="B4" s="106" t="s">
        <v>102</v>
      </c>
      <c r="C4" s="107">
        <v>5176</v>
      </c>
      <c r="D4" s="108">
        <f t="shared" ref="D4:D14" si="0">C4/$C$14</f>
        <v>0.11668432561599676</v>
      </c>
    </row>
    <row r="5" spans="1:4" ht="30.95" customHeight="1">
      <c r="A5" s="18" t="s">
        <v>23</v>
      </c>
      <c r="B5" s="106" t="s">
        <v>103</v>
      </c>
      <c r="C5" s="107">
        <v>4557</v>
      </c>
      <c r="D5" s="108">
        <f t="shared" si="0"/>
        <v>0.10272999842196623</v>
      </c>
    </row>
    <row r="6" spans="1:4" ht="30.95" customHeight="1">
      <c r="A6" s="18" t="s">
        <v>24</v>
      </c>
      <c r="B6" s="106" t="s">
        <v>104</v>
      </c>
      <c r="C6" s="107">
        <v>3242</v>
      </c>
      <c r="D6" s="108">
        <f t="shared" si="0"/>
        <v>7.308550688699024E-2</v>
      </c>
    </row>
    <row r="7" spans="1:4" ht="30.95" customHeight="1">
      <c r="A7" s="18" t="s">
        <v>25</v>
      </c>
      <c r="B7" s="106" t="s">
        <v>105</v>
      </c>
      <c r="C7" s="107">
        <v>2911</v>
      </c>
      <c r="D7" s="108">
        <f t="shared" si="0"/>
        <v>6.5623661489213017E-2</v>
      </c>
    </row>
    <row r="8" spans="1:4" ht="30.95" customHeight="1">
      <c r="A8" s="18" t="s">
        <v>26</v>
      </c>
      <c r="B8" s="106" t="s">
        <v>106</v>
      </c>
      <c r="C8" s="107">
        <v>2833</v>
      </c>
      <c r="D8" s="108">
        <f t="shared" si="0"/>
        <v>6.3865281002727745E-2</v>
      </c>
    </row>
    <row r="9" spans="1:4" ht="30.95" customHeight="1">
      <c r="A9" s="18" t="s">
        <v>27</v>
      </c>
      <c r="B9" s="106" t="s">
        <v>47</v>
      </c>
      <c r="C9" s="107">
        <v>2730</v>
      </c>
      <c r="D9" s="108">
        <f t="shared" si="0"/>
        <v>6.154331702698438E-2</v>
      </c>
    </row>
    <row r="10" spans="1:4" ht="30.95" customHeight="1">
      <c r="A10" s="18" t="s">
        <v>28</v>
      </c>
      <c r="B10" s="106" t="s">
        <v>48</v>
      </c>
      <c r="C10" s="107">
        <v>2372</v>
      </c>
      <c r="D10" s="108">
        <f t="shared" si="0"/>
        <v>5.3472801460808406E-2</v>
      </c>
    </row>
    <row r="11" spans="1:4" ht="30.95" customHeight="1">
      <c r="A11" s="18" t="s">
        <v>29</v>
      </c>
      <c r="B11" s="106" t="s">
        <v>107</v>
      </c>
      <c r="C11" s="107">
        <v>2362</v>
      </c>
      <c r="D11" s="108">
        <f t="shared" si="0"/>
        <v>5.3247368065105168E-2</v>
      </c>
    </row>
    <row r="12" spans="1:4" ht="30.95" customHeight="1">
      <c r="A12" s="18" t="s">
        <v>30</v>
      </c>
      <c r="B12" s="106" t="s">
        <v>108</v>
      </c>
      <c r="C12" s="107">
        <v>2308</v>
      </c>
      <c r="D12" s="108">
        <f t="shared" si="0"/>
        <v>5.2030027728307671E-2</v>
      </c>
    </row>
    <row r="13" spans="1:4" ht="30.95" customHeight="1" thickBot="1">
      <c r="A13" s="233" t="s">
        <v>31</v>
      </c>
      <c r="B13" s="234"/>
      <c r="C13" s="109">
        <v>9368</v>
      </c>
      <c r="D13" s="110">
        <f t="shared" si="0"/>
        <v>0.21118600509479474</v>
      </c>
    </row>
    <row r="14" spans="1:4" ht="24" thickBot="1">
      <c r="A14" s="235" t="s">
        <v>1</v>
      </c>
      <c r="B14" s="236"/>
      <c r="C14" s="101">
        <f>SUM(C3:C13)</f>
        <v>44359</v>
      </c>
      <c r="D14" s="102">
        <f t="shared" si="0"/>
        <v>1</v>
      </c>
    </row>
  </sheetData>
  <mergeCells count="3">
    <mergeCell ref="A13:B13"/>
    <mergeCell ref="A14:B14"/>
    <mergeCell ref="A1:D1"/>
  </mergeCells>
  <printOptions horizontalCentered="1"/>
  <pageMargins left="0" right="0" top="0" bottom="0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5"/>
  <dimension ref="A2:E12"/>
  <sheetViews>
    <sheetView rightToLeft="1" workbookViewId="0">
      <selection activeCell="H6" sqref="H6"/>
    </sheetView>
  </sheetViews>
  <sheetFormatPr defaultColWidth="9" defaultRowHeight="23.25"/>
  <cols>
    <col min="1" max="1" width="27.140625" style="21" customWidth="1"/>
    <col min="2" max="2" width="10.7109375" style="21" hidden="1" customWidth="1"/>
    <col min="3" max="3" width="9.42578125" style="21" bestFit="1" customWidth="1"/>
    <col min="4" max="4" width="12.7109375" style="21" customWidth="1"/>
    <col min="5" max="5" width="11.42578125" style="21" customWidth="1"/>
    <col min="6" max="16384" width="9" style="21"/>
  </cols>
  <sheetData>
    <row r="2" spans="1:5" ht="43.5" customHeight="1" thickBot="1">
      <c r="A2" s="238" t="s">
        <v>109</v>
      </c>
      <c r="B2" s="238"/>
      <c r="C2" s="238"/>
      <c r="D2" s="238"/>
      <c r="E2" s="238"/>
    </row>
    <row r="3" spans="1:5" s="22" customFormat="1" ht="27" customHeight="1">
      <c r="A3" s="111" t="s">
        <v>70</v>
      </c>
      <c r="B3" s="112">
        <v>2020</v>
      </c>
      <c r="C3" s="113">
        <v>2021</v>
      </c>
      <c r="D3" s="113">
        <v>2022</v>
      </c>
      <c r="E3" s="114" t="s">
        <v>32</v>
      </c>
    </row>
    <row r="4" spans="1:5" s="22" customFormat="1" ht="27" customHeight="1">
      <c r="A4" s="115" t="s">
        <v>41</v>
      </c>
      <c r="B4" s="28">
        <v>20767</v>
      </c>
      <c r="C4" s="28">
        <v>25772</v>
      </c>
      <c r="D4" s="28">
        <v>30888</v>
      </c>
      <c r="E4" s="120">
        <f>(D4-C4)/C4</f>
        <v>0.19851001086450412</v>
      </c>
    </row>
    <row r="5" spans="1:5" s="22" customFormat="1" ht="27" customHeight="1" thickBot="1">
      <c r="A5" s="121" t="s">
        <v>50</v>
      </c>
      <c r="B5" s="122">
        <v>23831</v>
      </c>
      <c r="C5" s="122">
        <v>28201</v>
      </c>
      <c r="D5" s="122">
        <v>32277</v>
      </c>
      <c r="E5" s="123">
        <f t="shared" ref="E5:E6" si="0">(D5-C5)/C5</f>
        <v>0.14453388177724194</v>
      </c>
    </row>
    <row r="6" spans="1:5" s="22" customFormat="1" ht="27" customHeight="1" thickBot="1">
      <c r="A6" s="124" t="s">
        <v>42</v>
      </c>
      <c r="B6" s="125">
        <f>B4/B5</f>
        <v>0.87142797196928368</v>
      </c>
      <c r="C6" s="125">
        <f>C4/C5</f>
        <v>0.91386830254246298</v>
      </c>
      <c r="D6" s="125">
        <f>D4/D5</f>
        <v>0.95696626080490754</v>
      </c>
      <c r="E6" s="126">
        <f t="shared" si="0"/>
        <v>4.7159922433617843E-2</v>
      </c>
    </row>
    <row r="8" spans="1:5" ht="24" thickBot="1"/>
    <row r="9" spans="1:5">
      <c r="A9" s="111" t="s">
        <v>70</v>
      </c>
      <c r="B9" s="112">
        <v>2020</v>
      </c>
      <c r="C9" s="113">
        <v>2021</v>
      </c>
      <c r="D9" s="113">
        <v>2022</v>
      </c>
      <c r="E9" s="114" t="s">
        <v>32</v>
      </c>
    </row>
    <row r="10" spans="1:5">
      <c r="A10" s="115" t="s">
        <v>43</v>
      </c>
      <c r="B10" s="28">
        <v>113680</v>
      </c>
      <c r="C10" s="28">
        <v>127385</v>
      </c>
      <c r="D10" s="28">
        <v>154856</v>
      </c>
      <c r="E10" s="118">
        <f>(D10-C10)/C10</f>
        <v>0.21565333438002904</v>
      </c>
    </row>
    <row r="11" spans="1:5">
      <c r="A11" s="115" t="s">
        <v>44</v>
      </c>
      <c r="B11" s="28">
        <v>42620</v>
      </c>
      <c r="C11" s="28">
        <v>52529</v>
      </c>
      <c r="D11" s="28">
        <v>60971</v>
      </c>
      <c r="E11" s="118">
        <f t="shared" ref="E11:E12" si="1">(D11-C11)/C11</f>
        <v>0.16071122617982447</v>
      </c>
    </row>
    <row r="12" spans="1:5" ht="24" thickBot="1">
      <c r="A12" s="116" t="s">
        <v>45</v>
      </c>
      <c r="B12" s="117">
        <v>865</v>
      </c>
      <c r="C12" s="117">
        <v>816</v>
      </c>
      <c r="D12" s="117">
        <v>798</v>
      </c>
      <c r="E12" s="119">
        <f t="shared" si="1"/>
        <v>-2.2058823529411766E-2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rightToLeft="1" topLeftCell="A4" zoomScale="62" zoomScaleNormal="62" workbookViewId="0">
      <selection activeCell="C15" sqref="C15"/>
    </sheetView>
  </sheetViews>
  <sheetFormatPr defaultColWidth="9.140625" defaultRowHeight="29.25"/>
  <cols>
    <col min="1" max="1" width="34.85546875" style="20" customWidth="1"/>
    <col min="2" max="2" width="17.7109375" style="20" customWidth="1"/>
    <col min="3" max="3" width="24.140625" style="20" customWidth="1"/>
    <col min="4" max="4" width="26.7109375" style="20" customWidth="1"/>
    <col min="5" max="5" width="23" style="20" customWidth="1"/>
    <col min="6" max="6" width="23.140625" style="20" customWidth="1"/>
    <col min="7" max="7" width="22.7109375" style="20" customWidth="1"/>
    <col min="8" max="16384" width="9.140625" style="20"/>
  </cols>
  <sheetData>
    <row r="1" spans="1:7" ht="36.75" customHeight="1">
      <c r="B1" s="171"/>
      <c r="C1" s="171"/>
      <c r="D1" s="171"/>
      <c r="E1" s="171"/>
      <c r="F1" s="171"/>
      <c r="G1" s="171"/>
    </row>
    <row r="2" spans="1:7" ht="99.75" customHeight="1">
      <c r="A2" s="239" t="s">
        <v>110</v>
      </c>
      <c r="B2" s="240"/>
      <c r="C2" s="240"/>
      <c r="D2" s="240"/>
      <c r="E2" s="240"/>
      <c r="F2" s="240"/>
      <c r="G2" s="240"/>
    </row>
    <row r="3" spans="1:7" ht="59.25" customHeight="1" thickBot="1"/>
    <row r="4" spans="1:7" ht="70.5" customHeight="1">
      <c r="A4" s="128" t="s">
        <v>39</v>
      </c>
      <c r="B4" s="129" t="s">
        <v>36</v>
      </c>
      <c r="C4" s="129" t="s">
        <v>35</v>
      </c>
      <c r="D4" s="129" t="s">
        <v>34</v>
      </c>
      <c r="E4" s="129" t="s">
        <v>33</v>
      </c>
      <c r="F4" s="129" t="s">
        <v>37</v>
      </c>
      <c r="G4" s="130" t="s">
        <v>38</v>
      </c>
    </row>
    <row r="5" spans="1:7" ht="44.25" customHeight="1">
      <c r="A5" s="253">
        <v>2021</v>
      </c>
      <c r="B5" s="127">
        <v>1255</v>
      </c>
      <c r="C5" s="127">
        <v>26630</v>
      </c>
      <c r="D5" s="127">
        <v>44</v>
      </c>
      <c r="E5" s="127">
        <v>257</v>
      </c>
      <c r="F5" s="127">
        <v>15</v>
      </c>
      <c r="G5" s="134">
        <v>28201</v>
      </c>
    </row>
    <row r="6" spans="1:7" ht="37.5" customHeight="1">
      <c r="A6" s="253">
        <v>2022</v>
      </c>
      <c r="B6" s="127">
        <v>1378</v>
      </c>
      <c r="C6" s="127">
        <v>30543</v>
      </c>
      <c r="D6" s="127">
        <v>12</v>
      </c>
      <c r="E6" s="127">
        <v>341</v>
      </c>
      <c r="F6" s="127">
        <v>3</v>
      </c>
      <c r="G6" s="134">
        <f>SUM(B6:F6)</f>
        <v>32277</v>
      </c>
    </row>
    <row r="7" spans="1:7" ht="78" customHeight="1" thickBot="1">
      <c r="A7" s="131" t="s">
        <v>32</v>
      </c>
      <c r="B7" s="132">
        <f>((B6-B5)/B5)</f>
        <v>9.8007968127490033E-2</v>
      </c>
      <c r="C7" s="132">
        <f t="shared" ref="C7:G7" si="0">((C6-C5)/C5)</f>
        <v>0.14693954187007136</v>
      </c>
      <c r="D7" s="132">
        <f t="shared" si="0"/>
        <v>-0.72727272727272729</v>
      </c>
      <c r="E7" s="132">
        <f t="shared" si="0"/>
        <v>0.32684824902723736</v>
      </c>
      <c r="F7" s="132">
        <f t="shared" si="0"/>
        <v>-0.8</v>
      </c>
      <c r="G7" s="133">
        <f t="shared" si="0"/>
        <v>0.14453388177724194</v>
      </c>
    </row>
    <row r="8" spans="1:7" ht="30" thickBot="1"/>
    <row r="9" spans="1:7" ht="33">
      <c r="A9" s="241" t="s">
        <v>51</v>
      </c>
      <c r="B9" s="242"/>
      <c r="C9" s="23">
        <v>0.35299999999999998</v>
      </c>
    </row>
    <row r="10" spans="1:7" ht="33.75" thickBot="1">
      <c r="A10" s="243" t="s">
        <v>52</v>
      </c>
      <c r="B10" s="244"/>
      <c r="C10" s="24">
        <v>0.41099999999999998</v>
      </c>
    </row>
  </sheetData>
  <mergeCells count="4">
    <mergeCell ref="B1:G1"/>
    <mergeCell ref="A2:G2"/>
    <mergeCell ref="A9:B9"/>
    <mergeCell ref="A10:B10"/>
  </mergeCells>
  <printOptions horizontalCentered="1"/>
  <pageMargins left="0.35433070866141736" right="0.35433070866141736" top="0.70866141732283472" bottom="0.39370078740157483" header="0.51181102362204722" footer="0.51181102362204722"/>
  <pageSetup scale="63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10</vt:i4>
      </vt:variant>
      <vt:variant>
        <vt:lpstr>نطاقات تمت تسميتها</vt:lpstr>
      </vt:variant>
      <vt:variant>
        <vt:i4>3</vt:i4>
      </vt:variant>
    </vt:vector>
  </HeadingPairs>
  <TitlesOfParts>
    <vt:vector size="13" baseType="lpstr">
      <vt:lpstr>التصنيف القانوني</vt:lpstr>
      <vt:lpstr>مقارنة بالتصنيف عام</vt:lpstr>
      <vt:lpstr>حسب التصرف</vt:lpstr>
      <vt:lpstr>المتهمين </vt:lpstr>
      <vt:lpstr>عدد القضايا بالمحافظات</vt:lpstr>
      <vt:lpstr>جهة البلاغ</vt:lpstr>
      <vt:lpstr>الجرائم العشر</vt:lpstr>
      <vt:lpstr>التطور التقني</vt:lpstr>
      <vt:lpstr>مقارنة بالتصنيف تفصيل</vt:lpstr>
      <vt:lpstr>التنفيذ</vt:lpstr>
      <vt:lpstr>'الجرائم العشر'!Print_Titles</vt:lpstr>
      <vt:lpstr>'جهة البلاغ'!Print_Titles</vt:lpstr>
      <vt:lpstr>'حسب التصرف'!Print_Titles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Talib Al Wahshi</dc:creator>
  <cp:lastModifiedBy>راشد بن علي بن سليم السيابي</cp:lastModifiedBy>
  <cp:lastPrinted>2024-10-17T07:54:23Z</cp:lastPrinted>
  <dcterms:created xsi:type="dcterms:W3CDTF">2020-12-17T04:22:13Z</dcterms:created>
  <dcterms:modified xsi:type="dcterms:W3CDTF">2024-10-17T07:54:27Z</dcterms:modified>
</cp:coreProperties>
</file>